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4" activeTab="0"/>
  </bookViews>
  <sheets>
    <sheet name="БМК" sheetId="1" r:id="rId1"/>
    <sheet name="анкета кот №2" sheetId="2" r:id="rId2"/>
    <sheet name="анкета кот №3" sheetId="3" r:id="rId3"/>
    <sheet name="анкета кот №5" sheetId="4" r:id="rId4"/>
    <sheet name="Среднегодовая загрузка оборудов" sheetId="5" r:id="rId5"/>
    <sheet name="кр.хар-ка осн.оборуд." sheetId="6" r:id="rId6"/>
    <sheet name="Реестр т-с на 01.01.22  " sheetId="7" r:id="rId7"/>
    <sheet name="схема 01.012022 от котельной №5" sheetId="8" r:id="rId8"/>
    <sheet name="уч-к ТК131Б - м-н Успех" sheetId="9" r:id="rId9"/>
    <sheet name="топливный баланс2022" sheetId="10" r:id="rId10"/>
    <sheet name="выработка Т.Э.2022" sheetId="11" r:id="rId11"/>
    <sheet name="население 2021" sheetId="12" r:id="rId12"/>
    <sheet name="Бюджет 2022 г" sheetId="13" r:id="rId13"/>
    <sheet name="Прочие 2022г" sheetId="14" r:id="rId14"/>
    <sheet name="расчет тепла 2022 Пастухов" sheetId="15" r:id="rId15"/>
    <sheet name="утв.Свод потерь 2020 Прогресс" sheetId="16" r:id="rId16"/>
  </sheets>
  <definedNames>
    <definedName name="OLE_LINK1" localSheetId="7">'схема 01.012022 от котельной №5'!$F$119</definedName>
    <definedName name="_xlnm.Print_Area" localSheetId="2">'анкета кот №3'!$A$1:$J$38</definedName>
    <definedName name="_xlnm.Print_Area" localSheetId="3">'анкета кот №5'!$A$1:$J$35</definedName>
    <definedName name="_xlnm.Print_Area" localSheetId="0">'БМК'!$A$1:$J$39</definedName>
    <definedName name="_xlnm.Print_Area" localSheetId="10">'выработка Т.Э.2022'!$A$1:$M$21</definedName>
    <definedName name="_xlnm.Print_Area" localSheetId="11">'население 2021'!$A$1:$AB$126</definedName>
    <definedName name="_xlnm.Print_Area" localSheetId="13">'Прочие 2022г'!$A$1:$G$47</definedName>
    <definedName name="_xlnm.Print_Area" localSheetId="14">'расчет тепла 2022 Пастухов'!$A$1:$D$19</definedName>
    <definedName name="_xlnm.Print_Area" localSheetId="6">'Реестр т-с на 01.01.22  '!$A$1:$I$326</definedName>
    <definedName name="_xlnm.Print_Area" localSheetId="7">'схема 01.012022 от котельной №5'!$A$1:$CP$167</definedName>
  </definedNames>
  <calcPr fullCalcOnLoad="1"/>
</workbook>
</file>

<file path=xl/sharedStrings.xml><?xml version="1.0" encoding="utf-8"?>
<sst xmlns="http://schemas.openxmlformats.org/spreadsheetml/2006/main" count="1920" uniqueCount="1183">
  <si>
    <t>Население</t>
  </si>
  <si>
    <t>Выработка тепловой энергии</t>
  </si>
  <si>
    <t>Перспективные топливные балансы котельных: с.Белый Яр - №5, №2, д.Кайбалы - №3</t>
  </si>
  <si>
    <t>Показатель</t>
  </si>
  <si>
    <t>Ед. изм.</t>
  </si>
  <si>
    <t>Установленная тепловая мощность</t>
  </si>
  <si>
    <t>Гкал/час</t>
  </si>
  <si>
    <t>Располагаемая тепловая мощность</t>
  </si>
  <si>
    <t>Выработано тепловой энергии</t>
  </si>
  <si>
    <t>Гкал/год</t>
  </si>
  <si>
    <t>Теплотворная способность топлива</t>
  </si>
  <si>
    <t>ккал/кг</t>
  </si>
  <si>
    <t>Потребление натурального топлива</t>
  </si>
  <si>
    <t>тонн</t>
  </si>
  <si>
    <t>Потребление условного топлива</t>
  </si>
  <si>
    <t>тут</t>
  </si>
  <si>
    <t>КПД котельной</t>
  </si>
  <si>
    <t>%</t>
  </si>
  <si>
    <t>котельная №2</t>
  </si>
  <si>
    <t>котельная №3</t>
  </si>
  <si>
    <t>котельная №5</t>
  </si>
  <si>
    <t>отопление, Гкал</t>
  </si>
  <si>
    <t>Реализация</t>
  </si>
  <si>
    <t>Бюджет</t>
  </si>
  <si>
    <t>прочие</t>
  </si>
  <si>
    <t>Итого реализация</t>
  </si>
  <si>
    <t xml:space="preserve">Потери </t>
  </si>
  <si>
    <t>Отпуск в сеть</t>
  </si>
  <si>
    <t>Выработка</t>
  </si>
  <si>
    <t>ТК 1 - ТК 2</t>
  </si>
  <si>
    <t xml:space="preserve">ТК 2 - ФАП </t>
  </si>
  <si>
    <t>Гаражи ПУ20 - гаражи сельсовета</t>
  </si>
  <si>
    <t>отопительных котелен ЭСО</t>
  </si>
  <si>
    <t>ТК 6/1 - Детский сад</t>
  </si>
  <si>
    <t>Сп-3 - Сп-нов. (байпас)</t>
  </si>
  <si>
    <t xml:space="preserve">Сп-1А  - Сп-2 </t>
  </si>
  <si>
    <t>Сп-2  -  Спортивная 2/2</t>
  </si>
  <si>
    <t>Сп-2 -Сп-нов.</t>
  </si>
  <si>
    <t>Сп нов. -Спортивная 2/1</t>
  </si>
  <si>
    <t>п-пропилен</t>
  </si>
  <si>
    <t>Б-3 - Б-3/1</t>
  </si>
  <si>
    <t xml:space="preserve">Б-3/1  -  Б-4    </t>
  </si>
  <si>
    <t>Б-4 - врезка- отвод</t>
  </si>
  <si>
    <t>врезка - отвод - Аптека</t>
  </si>
  <si>
    <t>Всего сетей по котельной №5, находящихся в эксплуатации ЭСО</t>
  </si>
  <si>
    <t>Сети, находящиеся в эксплуатации БРБ</t>
  </si>
  <si>
    <t>Б4 - поликлиника на 350 посещений</t>
  </si>
  <si>
    <t xml:space="preserve">Б-4  -  Б-5   </t>
  </si>
  <si>
    <t>Б-6  -  поликлиника №2</t>
  </si>
  <si>
    <t>2Д57 Л=4,14</t>
  </si>
  <si>
    <t>Б5</t>
  </si>
  <si>
    <t>2Д57 Л=34,66</t>
  </si>
  <si>
    <t>Б6</t>
  </si>
  <si>
    <t>2Д57 Л=23,05</t>
  </si>
  <si>
    <t>2Д76 Л=37,57</t>
  </si>
  <si>
    <t>2Д133 Л=23,4</t>
  </si>
  <si>
    <t>2Д89 Л=45,85</t>
  </si>
  <si>
    <t>Б4</t>
  </si>
  <si>
    <t>Б3/1</t>
  </si>
  <si>
    <t>2Д133 Л=28,85</t>
  </si>
  <si>
    <t>2Д108 Л=16,7</t>
  </si>
  <si>
    <t>Б3</t>
  </si>
  <si>
    <t>2Д57 Л=9,11</t>
  </si>
  <si>
    <t>2Д133 Л=46,83</t>
  </si>
  <si>
    <t>2Д89 Л=7,86</t>
  </si>
  <si>
    <t>Полезный отпуск тепловой энергии на отопление и ГВС с учетом динамики 2018 - 2020г, Гкал , Гкал</t>
  </si>
  <si>
    <t>Общее количество тепловой энергии на отопление с учетом динамики 2018г - 2020 г. , Гкал/год</t>
  </si>
  <si>
    <t>Гомонова О.В., м-н "Люкс",ул.Мира 12-62Н</t>
  </si>
  <si>
    <t>Всего расчетные</t>
  </si>
  <si>
    <t>Утвержденные технологические затраты и потери при передаче тепловой энергии в системе теплоснабжения</t>
  </si>
  <si>
    <t>Сп-3/2</t>
  </si>
  <si>
    <t>2Д76 Л=20,65</t>
  </si>
  <si>
    <t>2Д40 Л=15,39</t>
  </si>
  <si>
    <t>Сп-3</t>
  </si>
  <si>
    <t>2Д76 Л=17,88</t>
  </si>
  <si>
    <t>Сп-нов.</t>
  </si>
  <si>
    <t>байпас</t>
  </si>
  <si>
    <t>2Д76 Л=18</t>
  </si>
  <si>
    <t>2Д57 Л=21,50</t>
  </si>
  <si>
    <t>Сп-2</t>
  </si>
  <si>
    <t>2Д57 Л=3,39</t>
  </si>
  <si>
    <t>2Д76 Л=30,28</t>
  </si>
  <si>
    <t>Сп-1А</t>
  </si>
  <si>
    <t>2Д45 Л=5,74</t>
  </si>
  <si>
    <t>2Д57 Л=15,92</t>
  </si>
  <si>
    <t>2Д76 Л=33,12</t>
  </si>
  <si>
    <t>компенсатор</t>
  </si>
  <si>
    <t>2Д76 Л=24,4</t>
  </si>
  <si>
    <t>июль 2019 год</t>
  </si>
  <si>
    <t>Сп-1/1</t>
  </si>
  <si>
    <t>2Д57 Л=4,56</t>
  </si>
  <si>
    <t>Д32 Л=22,6</t>
  </si>
  <si>
    <t>2Д76 Л=12,22</t>
  </si>
  <si>
    <t>Сп-1</t>
  </si>
  <si>
    <t>2Д76 Л=29,37</t>
  </si>
  <si>
    <t>М7/1</t>
  </si>
  <si>
    <t>2Д76 Л=94,37</t>
  </si>
  <si>
    <t>откорректированная ПЛАН - СХЕМА</t>
  </si>
  <si>
    <t>тепловых сетей от котельной №5</t>
  </si>
  <si>
    <t>с. Белый Яр</t>
  </si>
  <si>
    <t>2Д108, Л=10</t>
  </si>
  <si>
    <t>2Д108, Л=17,5</t>
  </si>
  <si>
    <t>Шк -4</t>
  </si>
  <si>
    <t>КМ-41В</t>
  </si>
  <si>
    <t>КМ-41Б</t>
  </si>
  <si>
    <t>КМ-41А/2</t>
  </si>
  <si>
    <t>2Д108 Л=19,2</t>
  </si>
  <si>
    <t>КМ-41А/1</t>
  </si>
  <si>
    <t>2Д108Л=19,71</t>
  </si>
  <si>
    <t>2Д108 Л=38</t>
  </si>
  <si>
    <t>2Д108 Л=66,58</t>
  </si>
  <si>
    <t>М-КМ</t>
  </si>
  <si>
    <t>2Д57 Л=12,93</t>
  </si>
  <si>
    <t>2Д45 Л=3,89</t>
  </si>
  <si>
    <t>2Д57 Л=14,37</t>
  </si>
  <si>
    <t>2Д57Л11,07</t>
  </si>
  <si>
    <t>2Д57 Л=10,13</t>
  </si>
  <si>
    <t>Новая ТК</t>
  </si>
  <si>
    <t>Шк -4/2</t>
  </si>
  <si>
    <t>2Д40 Л=10,49</t>
  </si>
  <si>
    <t>2Д108 Л=26,07</t>
  </si>
  <si>
    <t>2Д57 Л=10,96</t>
  </si>
  <si>
    <t>2Д76,Л=76,8</t>
  </si>
  <si>
    <t>2Д57 Л=23,51</t>
  </si>
  <si>
    <t>М19</t>
  </si>
  <si>
    <t>Шк-4/1</t>
  </si>
  <si>
    <t>2Д76, Л=12</t>
  </si>
  <si>
    <t>2Д57 Л=9,37</t>
  </si>
  <si>
    <t>2Д108 Л=25,8</t>
  </si>
  <si>
    <t>М17/2</t>
  </si>
  <si>
    <t>2Д76 Л=3,16</t>
  </si>
  <si>
    <t>2Д40 Л=26,8</t>
  </si>
  <si>
    <t>2Д108 Л=13,98</t>
  </si>
  <si>
    <t>2Д45 Л=3,91</t>
  </si>
  <si>
    <t>М17/1</t>
  </si>
  <si>
    <t>Шк -2</t>
  </si>
  <si>
    <t>2Д57 Л=8,93</t>
  </si>
  <si>
    <t>М18</t>
  </si>
  <si>
    <t>2Д76 Л=3,23</t>
  </si>
  <si>
    <t>2Д57 Л=7,82</t>
  </si>
  <si>
    <t>2Д108 Л=23,47</t>
  </si>
  <si>
    <t>2Д57 Л=17,4</t>
  </si>
  <si>
    <t>2Д57 Л=61,79</t>
  </si>
  <si>
    <t>М15</t>
  </si>
  <si>
    <t>2Д40 Л=3,4</t>
  </si>
  <si>
    <t>2Д108 Л=27,31</t>
  </si>
  <si>
    <t>2Д57 Л=34,0</t>
  </si>
  <si>
    <t>2Д57 Л=8,07</t>
  </si>
  <si>
    <t>2Д45 Л=106,5</t>
  </si>
  <si>
    <t>М13/2</t>
  </si>
  <si>
    <t>прокладка 06.2018</t>
  </si>
  <si>
    <t>Сд17</t>
  </si>
  <si>
    <t>2Д108 Л=13,61</t>
  </si>
  <si>
    <t>М13/1</t>
  </si>
  <si>
    <t>М16/1</t>
  </si>
  <si>
    <t>2Д89 Л=6,96</t>
  </si>
  <si>
    <t>2Д57 Л=7,92</t>
  </si>
  <si>
    <t>2Д108 Л=21,91</t>
  </si>
  <si>
    <t>2Д57 Л=18,0</t>
  </si>
  <si>
    <t>2Д89 Л=53,02</t>
  </si>
  <si>
    <t>2Д57 Л=8,48</t>
  </si>
  <si>
    <t>М11/2</t>
  </si>
  <si>
    <t>2Д114 Л=29,41</t>
  </si>
  <si>
    <t>2Д89 Л=25,0</t>
  </si>
  <si>
    <t>2Д108 Л=15,04</t>
  </si>
  <si>
    <t>М11/1</t>
  </si>
  <si>
    <t>Сд15</t>
  </si>
  <si>
    <t>М16</t>
  </si>
  <si>
    <t>2Д57 Л=8,26</t>
  </si>
  <si>
    <t>М16В</t>
  </si>
  <si>
    <t>2Д57 Л=46,67</t>
  </si>
  <si>
    <t>2Д57 Л=8,72</t>
  </si>
  <si>
    <t>ТК-131Б - м-н Успех, Ленина 94 (Пастухов)</t>
  </si>
  <si>
    <t xml:space="preserve">Всего кт.№№2,3,5 сетей, находящихся в эксплуатации </t>
  </si>
  <si>
    <t>2Д50 Л=21</t>
  </si>
  <si>
    <t>2Д50 Л=9,5</t>
  </si>
  <si>
    <t>2Д50 Л=4,5</t>
  </si>
  <si>
    <t>вновь проложенный в  2020 году</t>
  </si>
  <si>
    <t>введенный в эксплуатацию в 2021 году</t>
  </si>
  <si>
    <t>Участок тепловой сети от т.к. ТК 131Б до нежилого здания магазин "Успех", Ленина 94 (собственник Пастухов С.В.)</t>
  </si>
  <si>
    <t>ИП Пастухов С.В. Магазин "Успех"</t>
  </si>
  <si>
    <t>Расчет потребления тепловой энергии на отопление. Магазин "Успех", с.Белый Яр, ул.Ленина, д.94, Литера АА1</t>
  </si>
  <si>
    <t>пользователь: Пастухов Сергей Владимирович</t>
  </si>
  <si>
    <t>Тепловая энергия на отопление</t>
  </si>
  <si>
    <t>Общая площадь помещения, м²</t>
  </si>
  <si>
    <t>Норматив потребления тепла в н/жилых домах, Гкал/м²</t>
  </si>
  <si>
    <t>Период пользования, мес.</t>
  </si>
  <si>
    <t>Объем коммунальной услуги на отопление , гкал</t>
  </si>
  <si>
    <t xml:space="preserve">        Расчет потребления тепловой энергии на отопление магазина на 2022 год производится  с применением утвержденного Белоярским сельсоветом норматива потребления тепловой энергии на отопление Решение №120 от 28.11.2011 г., Постановления правительства РХ №747 от 30.12.2013, Постановление Правительства РФ №354 от 6.05.2011г с изменениями Постановления правительства РФ от 29.06.2016г №603.</t>
  </si>
  <si>
    <t>Кол-во пользоватнлей, чел</t>
  </si>
  <si>
    <t>208А</t>
  </si>
  <si>
    <t>2Д108 Л=18,29</t>
  </si>
  <si>
    <t>2Д133 Л=35,58</t>
  </si>
  <si>
    <t>2Д114 Л=81,3</t>
  </si>
  <si>
    <t>М9/2</t>
  </si>
  <si>
    <t>2Д219 Л=48,63</t>
  </si>
  <si>
    <t>2Д133 Л=22,53</t>
  </si>
  <si>
    <t>2Д108 Л=37,5</t>
  </si>
  <si>
    <t>М9/1</t>
  </si>
  <si>
    <t>2Д108 Л=16,63</t>
  </si>
  <si>
    <t>2Д114 Л=9,8</t>
  </si>
  <si>
    <t>Сд13</t>
  </si>
  <si>
    <t>2Д57 Л=8,64</t>
  </si>
  <si>
    <t>2Д57 Л=7,84</t>
  </si>
  <si>
    <t>2Д57 Л=9,04</t>
  </si>
  <si>
    <t>2Д108 Л=32,67</t>
  </si>
  <si>
    <t>2Д219 Л=24,7</t>
  </si>
  <si>
    <t>М7</t>
  </si>
  <si>
    <t>2Д108 Л=21</t>
  </si>
  <si>
    <t>2Д108 Л=13,2</t>
  </si>
  <si>
    <t>2Д57 Л=9,08</t>
  </si>
  <si>
    <t>2Д108 Л=84,48</t>
  </si>
  <si>
    <t>2Д108 Л=21,75</t>
  </si>
  <si>
    <t>2Д219 Л=75,27</t>
  </si>
  <si>
    <t>октябрь 2016 год</t>
  </si>
  <si>
    <t>Щ48</t>
  </si>
  <si>
    <t>2Д89 Л=14</t>
  </si>
  <si>
    <t>2Д57 Л=7,81</t>
  </si>
  <si>
    <t>2Д89 Л=72,16</t>
  </si>
  <si>
    <t>Сп-1/2</t>
  </si>
  <si>
    <t>2Д89 Л=94,37</t>
  </si>
  <si>
    <t>2Д159 Л=27,4</t>
  </si>
  <si>
    <t>2Д89 Л=30</t>
  </si>
  <si>
    <t>М14</t>
  </si>
  <si>
    <t>2Д89 Л=11,75</t>
  </si>
  <si>
    <t>Сд11</t>
  </si>
  <si>
    <t>2Д45 Л=36,27</t>
  </si>
  <si>
    <t>2Д65 Л=8,7</t>
  </si>
  <si>
    <t>2Д108 Л=45,5</t>
  </si>
  <si>
    <t>М14А</t>
  </si>
  <si>
    <t>2Д133 Л=96,95</t>
  </si>
  <si>
    <t>Б2</t>
  </si>
  <si>
    <t>М5В</t>
  </si>
  <si>
    <t>2Д45 Л=19,1</t>
  </si>
  <si>
    <t>Св-6/2</t>
  </si>
  <si>
    <t>2Д108 Л=19,7</t>
  </si>
  <si>
    <t>2Д114 Л=85,9</t>
  </si>
  <si>
    <t>2Д133 Л=5,3</t>
  </si>
  <si>
    <t>2Д89 Л=31,9</t>
  </si>
  <si>
    <t>Св-6/3</t>
  </si>
  <si>
    <t>Б1</t>
  </si>
  <si>
    <t>2Д219 Л=45,39</t>
  </si>
  <si>
    <t>2Д133 Л=31,73</t>
  </si>
  <si>
    <t>2Д108 Л=6,43</t>
  </si>
  <si>
    <t>2Д76 Л=28,89</t>
  </si>
  <si>
    <t>2Д159 Л=50,0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</si>
  <si>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</si>
  <si>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НШ</t>
  </si>
  <si>
    <t>2Д219 Л=34,75</t>
  </si>
  <si>
    <t>Св17</t>
  </si>
  <si>
    <t>2Д159 Л=57,8</t>
  </si>
  <si>
    <t>2Д76 Л=13,58</t>
  </si>
  <si>
    <t>2Д57 Л=10,42</t>
  </si>
  <si>
    <t>Св-6/1</t>
  </si>
  <si>
    <t>2Д57 Л=3,8</t>
  </si>
  <si>
    <t>2Д57  Л=36,43</t>
  </si>
  <si>
    <t>2Д100 Л=11,41</t>
  </si>
  <si>
    <t>М12Б</t>
  </si>
  <si>
    <t>2Д219 Л=12,7</t>
  </si>
  <si>
    <t>2Д133 Л=17,74</t>
  </si>
  <si>
    <t>2Д57 Л=13,93</t>
  </si>
  <si>
    <t>2Д89 Л=20,31</t>
  </si>
  <si>
    <t>2Д219 Л=64</t>
  </si>
  <si>
    <t>М12А</t>
  </si>
  <si>
    <t>2Д219 Л=60,31</t>
  </si>
  <si>
    <t>ДК</t>
  </si>
  <si>
    <t>Св-6</t>
  </si>
  <si>
    <t>2Д219 Л=27,68</t>
  </si>
  <si>
    <t>СВГ</t>
  </si>
  <si>
    <t>2Д114 Л=37,75</t>
  </si>
  <si>
    <t>2019г</t>
  </si>
  <si>
    <t>М5Б</t>
  </si>
  <si>
    <t>2Д273 Л=37,66</t>
  </si>
  <si>
    <t>Сд18</t>
  </si>
  <si>
    <t>Сд7</t>
  </si>
  <si>
    <t>Сд6А</t>
  </si>
  <si>
    <t>2Д89 Л=43,3</t>
  </si>
  <si>
    <t>2Д76 Л=40,13</t>
  </si>
  <si>
    <t>2Д57 Л=33,64</t>
  </si>
  <si>
    <t>2Д40 Л=33,52</t>
  </si>
  <si>
    <t>2Д159 Л=43,5</t>
  </si>
  <si>
    <t>2Д219 Л=49,49</t>
  </si>
  <si>
    <t>СШ1</t>
  </si>
  <si>
    <t>2Д57 Л=22,36</t>
  </si>
  <si>
    <t>2Д89 Л=50,21</t>
  </si>
  <si>
    <t>Шх1</t>
  </si>
  <si>
    <t>Шх2</t>
  </si>
  <si>
    <t>2Д40 Л=6,11</t>
  </si>
  <si>
    <t>Шх3</t>
  </si>
  <si>
    <t>Шх4</t>
  </si>
  <si>
    <t>2Д57 Л=7.5</t>
  </si>
  <si>
    <t>2Д57 Л=4,7</t>
  </si>
  <si>
    <t>2Д159 Л=16,79</t>
  </si>
  <si>
    <t>2Д89 Л=49,28</t>
  </si>
  <si>
    <t>2Д40 Л=5,7</t>
  </si>
  <si>
    <t>Св17/1</t>
  </si>
  <si>
    <t>2Д57 Л=30,88</t>
  </si>
  <si>
    <t>2Д57 Л=6,6</t>
  </si>
  <si>
    <t>2Д108 Л=11,81</t>
  </si>
  <si>
    <t>2Д40 Л=6,75</t>
  </si>
  <si>
    <t>2Д40 Л=12,42</t>
  </si>
  <si>
    <t>2Д40 Л=12,09</t>
  </si>
  <si>
    <t>2Д159 Л=63,39</t>
  </si>
  <si>
    <t>2Д57 Л=68,55</t>
  </si>
  <si>
    <t>2Д325 Л=8,51</t>
  </si>
  <si>
    <t>2Д40 Л=17,5</t>
  </si>
  <si>
    <t>2Д114 Л=41,13</t>
  </si>
  <si>
    <t>2Д57 Л=4,2</t>
  </si>
  <si>
    <t>2Д40 Л=21,29</t>
  </si>
  <si>
    <t>2Д57 Л=78,39</t>
  </si>
  <si>
    <t>Кт</t>
  </si>
  <si>
    <t>КТ1</t>
  </si>
  <si>
    <t>2Д133 Л=54,79</t>
  </si>
  <si>
    <t>2Д89 Л=22</t>
  </si>
  <si>
    <t>ПУ20</t>
  </si>
  <si>
    <t>2Д219 Л=120,34</t>
  </si>
  <si>
    <t>СШ</t>
  </si>
  <si>
    <t>ВР-3</t>
  </si>
  <si>
    <t>2Д325 Л=4,27</t>
  </si>
  <si>
    <t>2Д114 Л=13,68</t>
  </si>
  <si>
    <t>2Д273 Л=99,38</t>
  </si>
  <si>
    <t>2Д133 Л=13,6</t>
  </si>
  <si>
    <t>2Д219 Л=17,08</t>
  </si>
  <si>
    <t>2Д219 Л=16,65</t>
  </si>
  <si>
    <t>2Д219 Л=13,93</t>
  </si>
  <si>
    <t>Сд1</t>
  </si>
  <si>
    <t>РП</t>
  </si>
  <si>
    <t>Св-4Г</t>
  </si>
  <si>
    <t>Св-4В</t>
  </si>
  <si>
    <t>2Д219 Л=47,41</t>
  </si>
  <si>
    <t>2Д89 Л=12,14</t>
  </si>
  <si>
    <t>2Д89 Л=10,96</t>
  </si>
  <si>
    <t>Сд3</t>
  </si>
  <si>
    <t>2Д57 Л=12</t>
  </si>
  <si>
    <t>Котельная №3 д.Кайбалы</t>
  </si>
  <si>
    <t>Норматив на подогрев холодной воды, Гкал/м³</t>
  </si>
  <si>
    <t>2Д219 Л=121,24</t>
  </si>
  <si>
    <t>2Д57 Л=6,8</t>
  </si>
  <si>
    <t>2Д76, Л=16,2</t>
  </si>
  <si>
    <t>2Д57,5,85</t>
  </si>
  <si>
    <t>2Д219 Л=47,42</t>
  </si>
  <si>
    <t>М6</t>
  </si>
  <si>
    <t>М8А</t>
  </si>
  <si>
    <t>ГВр-1</t>
  </si>
  <si>
    <t>2Д159 Л=98,37</t>
  </si>
  <si>
    <t>2Д159 Л=20,35</t>
  </si>
  <si>
    <t>2Д57 Л=13,3</t>
  </si>
  <si>
    <t>2Д45 Л=16,24</t>
  </si>
  <si>
    <t>2Д89 Л=17,61</t>
  </si>
  <si>
    <t>М5</t>
  </si>
  <si>
    <t>2Д219 56,6</t>
  </si>
  <si>
    <t>2Д114 Л8,58</t>
  </si>
  <si>
    <t>Сд5</t>
  </si>
  <si>
    <t>2Д57 Л=14,79</t>
  </si>
  <si>
    <t>2Д57, Л=48,5</t>
  </si>
  <si>
    <t>Первомайский 6</t>
  </si>
  <si>
    <t>2Д57 Л=4,82</t>
  </si>
  <si>
    <t>2Д159 Л=18,69</t>
  </si>
  <si>
    <t>Сд-5Г</t>
  </si>
  <si>
    <t>ТК123</t>
  </si>
  <si>
    <t>М5/2</t>
  </si>
  <si>
    <t>2Д219 Л=22,83</t>
  </si>
  <si>
    <t>2Д108 Л=16,82</t>
  </si>
  <si>
    <t>2Д57 Л=46,38</t>
  </si>
  <si>
    <t>2Д57, Л=13,7</t>
  </si>
  <si>
    <t>2Д50 Л=35,46</t>
  </si>
  <si>
    <t>2Д133 Л=33,62</t>
  </si>
  <si>
    <t>2Д57 Л=10,05</t>
  </si>
  <si>
    <t>2Д159 Л=71,59</t>
  </si>
  <si>
    <t>Сд5Б</t>
  </si>
  <si>
    <t>2Д57, Л=15,84</t>
  </si>
  <si>
    <t>2Д159 Л=14,31</t>
  </si>
  <si>
    <t>2Д57,Л=7,35</t>
  </si>
  <si>
    <t>М5/1</t>
  </si>
  <si>
    <t>2Д57 Л=8,5</t>
  </si>
  <si>
    <t>отключены</t>
  </si>
  <si>
    <t>ТК134</t>
  </si>
  <si>
    <t>М6А</t>
  </si>
  <si>
    <t>М6А/1</t>
  </si>
  <si>
    <t>2Д114 Л=92,7</t>
  </si>
  <si>
    <t>2Д57 Л=5,14</t>
  </si>
  <si>
    <t>2Д159 Л=18,67</t>
  </si>
  <si>
    <t>2Д40 Л=7,21</t>
  </si>
  <si>
    <t>2Д89 Л=7,91</t>
  </si>
  <si>
    <t xml:space="preserve">     Первомайский 6А</t>
  </si>
  <si>
    <t>2Д57 Л=5,87</t>
  </si>
  <si>
    <t>М3/2</t>
  </si>
  <si>
    <t>2Д57 Л=16,97</t>
  </si>
  <si>
    <t>2Д57 Л=47,59</t>
  </si>
  <si>
    <t>2Д57 Л=17</t>
  </si>
  <si>
    <t>2Д57, Л=32,3</t>
  </si>
  <si>
    <t>2Д108 Л=33,36</t>
  </si>
  <si>
    <t>2Д57 Л=4,74</t>
  </si>
  <si>
    <t>Кр16/2</t>
  </si>
  <si>
    <t>2Д159 Л=19,18</t>
  </si>
  <si>
    <t>2Д133 Л=54,01</t>
  </si>
  <si>
    <t>2Д114, Л=68,8</t>
  </si>
  <si>
    <t>2Д57, Л=8,1</t>
  </si>
  <si>
    <t>М3/1</t>
  </si>
  <si>
    <t>Сд5А</t>
  </si>
  <si>
    <t>Сд1А</t>
  </si>
  <si>
    <t>2Д114 Л35,87</t>
  </si>
  <si>
    <t>2Д57 Л=17,82</t>
  </si>
  <si>
    <t>2Д57 Л=12,7</t>
  </si>
  <si>
    <t>ТК133</t>
  </si>
  <si>
    <t>2Д76 Л=41,63</t>
  </si>
  <si>
    <t>2Д219 Л=88,31</t>
  </si>
  <si>
    <t>2Д159 Л=20,38</t>
  </si>
  <si>
    <t>2Д89 Л=47,99</t>
  </si>
  <si>
    <t>Росглсстрах</t>
  </si>
  <si>
    <t>2Д57 Л=5,88</t>
  </si>
  <si>
    <t>М4</t>
  </si>
  <si>
    <t>2Д40, Л=15,88</t>
  </si>
  <si>
    <t>Охрана, Советская 2А</t>
  </si>
  <si>
    <t>2Д57 Л=33,3</t>
  </si>
  <si>
    <t>Кр16/1</t>
  </si>
  <si>
    <t>2Д57 Л=18,04</t>
  </si>
  <si>
    <t>2Д32, Л=13,95</t>
  </si>
  <si>
    <t>ТК132</t>
  </si>
  <si>
    <t>2Д76 Л=12,32</t>
  </si>
  <si>
    <t>ТК 127</t>
  </si>
  <si>
    <t>ТК132/1</t>
  </si>
  <si>
    <t>ТК Райпо</t>
  </si>
  <si>
    <t>Ши1</t>
  </si>
  <si>
    <t>2Д25 Л=5,03</t>
  </si>
  <si>
    <t>2Д76 Л=24,15</t>
  </si>
  <si>
    <t>М1</t>
  </si>
  <si>
    <t>2Д57 Л=4,22</t>
  </si>
  <si>
    <t>2Д57, Л=14,4</t>
  </si>
  <si>
    <t>2Д32, Л=13,52</t>
  </si>
  <si>
    <t>2Д40, Л=21,22</t>
  </si>
  <si>
    <t>Отключены в 2019 году</t>
  </si>
  <si>
    <t>2Д114 Л50,04</t>
  </si>
  <si>
    <t>ТК Райпо/1</t>
  </si>
  <si>
    <t>ТК133А</t>
  </si>
  <si>
    <t>2Д133 Л=233,81</t>
  </si>
  <si>
    <t>2Д57 Л=7,35</t>
  </si>
  <si>
    <t>2Д219 Л=32,35</t>
  </si>
  <si>
    <t>2Д57 Л=33,74</t>
  </si>
  <si>
    <t>2Д 219, Л=49,5</t>
  </si>
  <si>
    <t>2Д76 Л=21,35</t>
  </si>
  <si>
    <t>2Д57 Л11,63</t>
  </si>
  <si>
    <t>ТК91</t>
  </si>
  <si>
    <t>теплоспутник</t>
  </si>
  <si>
    <t>2Д159 Л=39,39</t>
  </si>
  <si>
    <t>2Д133, Л=33,73</t>
  </si>
  <si>
    <t>Кр22</t>
  </si>
  <si>
    <t>Кр18А</t>
  </si>
  <si>
    <t>2Д159 Л=117,11</t>
  </si>
  <si>
    <t>Ши1/1</t>
  </si>
  <si>
    <t>2Д89 Л=4,3</t>
  </si>
  <si>
    <t>Ши4</t>
  </si>
  <si>
    <t>Л70</t>
  </si>
  <si>
    <t>Кр16</t>
  </si>
  <si>
    <t>2Д57 Л=45,62</t>
  </si>
  <si>
    <t>Ши1/2</t>
  </si>
  <si>
    <t>2Д57 Л=22,14</t>
  </si>
  <si>
    <t>ТК128</t>
  </si>
  <si>
    <t>ТК128А</t>
  </si>
  <si>
    <t>2Д159 Л=19,2</t>
  </si>
  <si>
    <t>2Д159 Л=208,39</t>
  </si>
  <si>
    <t>2Д57 Л=14,42</t>
  </si>
  <si>
    <t>2Д108 Л=22,05</t>
  </si>
  <si>
    <t>2Д57 Л=30,1</t>
  </si>
  <si>
    <t>2Д159 Л=92,29</t>
  </si>
  <si>
    <t>2Д76 Л=74,04</t>
  </si>
  <si>
    <t>2Д76, Л=40,18</t>
  </si>
  <si>
    <t>2Д76, Л=28,89</t>
  </si>
  <si>
    <t>ТК131</t>
  </si>
  <si>
    <t>2Д219 Л=10,96</t>
  </si>
  <si>
    <t>Ши2</t>
  </si>
  <si>
    <t>ТК127А</t>
  </si>
  <si>
    <t>2Д76, Л=21,68</t>
  </si>
  <si>
    <t>Ши3</t>
  </si>
  <si>
    <t>2Д57, Л =9,02</t>
  </si>
  <si>
    <t>2Д57, Л =8,44</t>
  </si>
  <si>
    <t>2Д57, Л =6,01</t>
  </si>
  <si>
    <t>2Д57 Л=12,34</t>
  </si>
  <si>
    <t>2Д108 Л=3,85</t>
  </si>
  <si>
    <t>2Д108 Л=23,07</t>
  </si>
  <si>
    <t>2Д76, Л=12,6</t>
  </si>
  <si>
    <t>Л-29Б</t>
  </si>
  <si>
    <t>2Д108 Л=18,6</t>
  </si>
  <si>
    <t>2Д114 Л=82,5</t>
  </si>
  <si>
    <t>Л-31</t>
  </si>
  <si>
    <t>2Д57 Л=6,56</t>
  </si>
  <si>
    <t>2Д89 Л=78,09</t>
  </si>
  <si>
    <t>2Д89 Л=19,8</t>
  </si>
  <si>
    <t>2Д89 Л=80,86</t>
  </si>
  <si>
    <t>2Д108 Л=160,73</t>
  </si>
  <si>
    <t>2Д108 Л=35,98</t>
  </si>
  <si>
    <t>2Д89 Л=19</t>
  </si>
  <si>
    <t>Л-33</t>
  </si>
  <si>
    <t>2Д108 Л=47,54</t>
  </si>
  <si>
    <t>2Д108 Л=25</t>
  </si>
  <si>
    <t>Л-35/2</t>
  </si>
  <si>
    <t>Л-35/1</t>
  </si>
  <si>
    <t>2Д114 Л=17,12</t>
  </si>
  <si>
    <t>2Д89 Л=13,4</t>
  </si>
  <si>
    <t>2Д76 Л=46,02</t>
  </si>
  <si>
    <t>2Д45 Л=7,33</t>
  </si>
  <si>
    <t>2Д57 Л=33,20</t>
  </si>
  <si>
    <t>Л-31/1</t>
  </si>
  <si>
    <t>ТК131Е</t>
  </si>
  <si>
    <t>Л-35/3</t>
  </si>
  <si>
    <t>ТК91/1</t>
  </si>
  <si>
    <t>2Д89 Л=36,68</t>
  </si>
  <si>
    <t>2Д57 Л=4,67</t>
  </si>
  <si>
    <t>ТК131Г</t>
  </si>
  <si>
    <t>2Д76 Л=29,22</t>
  </si>
  <si>
    <t>2Д57 Л=40,46</t>
  </si>
  <si>
    <t>2Д57 Л=4,37</t>
  </si>
  <si>
    <t>ТК131Б</t>
  </si>
  <si>
    <t>2Д57 Л=25,85</t>
  </si>
  <si>
    <t>2Д45 Л=6,57</t>
  </si>
  <si>
    <t>2Д57 Л=31,84</t>
  </si>
  <si>
    <t>2Д57 Л=18,14</t>
  </si>
  <si>
    <t>Л-37</t>
  </si>
  <si>
    <t>2Д89 Л=18,13</t>
  </si>
  <si>
    <t>ТК131В</t>
  </si>
  <si>
    <t>2Д89 Л=28,64</t>
  </si>
  <si>
    <t>ТК131Д</t>
  </si>
  <si>
    <t>2Д57 Л=37,08</t>
  </si>
  <si>
    <t>2Д76 Л=14,0</t>
  </si>
  <si>
    <t>2Д38 Л=4,51</t>
  </si>
  <si>
    <t>2Д76 Л=24,68</t>
  </si>
  <si>
    <t>2Д76 Л=18,5</t>
  </si>
  <si>
    <t>Л-37/1</t>
  </si>
  <si>
    <t>2Д45 Л=69,16</t>
  </si>
  <si>
    <t>кг.у.т./Гкал</t>
  </si>
  <si>
    <t xml:space="preserve">ОМВД России по Алтайскому району, Кирова 15 </t>
  </si>
  <si>
    <t>Год</t>
  </si>
  <si>
    <t>2018 год</t>
  </si>
  <si>
    <t>Наименование показателей</t>
  </si>
  <si>
    <t>2019 год</t>
  </si>
  <si>
    <t xml:space="preserve">Директор </t>
  </si>
  <si>
    <t>ООО "Прогресс"</t>
  </si>
  <si>
    <t>Сд1 - Садовый 5Г</t>
  </si>
  <si>
    <t>Врезка в РП - ТК райпо до прибора учета м-на Хороший</t>
  </si>
  <si>
    <t>ТК Райпо/1 -Жемчужина, Кирова 10Б</t>
  </si>
  <si>
    <t>2Д 50 L10</t>
  </si>
  <si>
    <t>2Д 50 L5</t>
  </si>
  <si>
    <t>2Д50 Л=1,5</t>
  </si>
  <si>
    <t>2Д40 Л=15</t>
  </si>
  <si>
    <t>2Д40 Л20</t>
  </si>
  <si>
    <t>2Д40 Л15</t>
  </si>
  <si>
    <t>2020 год</t>
  </si>
  <si>
    <t>Директор</t>
  </si>
  <si>
    <t>Утверждаю:</t>
  </si>
  <si>
    <t>МУП "Прогресс"</t>
  </si>
  <si>
    <t>Население с.Белый Яр и д.Кайбалы</t>
  </si>
  <si>
    <t>МО Белоярский сельсовет, котельные № 2,3,5</t>
  </si>
  <si>
    <t>№ п/п</t>
  </si>
  <si>
    <t>Наименование потребителя, адрес</t>
  </si>
  <si>
    <t>ГВС</t>
  </si>
  <si>
    <t>Этажность</t>
  </si>
  <si>
    <t>К-во общедомовых приборов учета, ед.</t>
  </si>
  <si>
    <t>Общая площадь всех жилых помещений в многоквартирном доме или жилом доме, м2</t>
  </si>
  <si>
    <t>Продолжительность отопительного сезона мес.</t>
  </si>
  <si>
    <t>Расчетное количество тепловой энергии на отопление в соответствии с нормативным значением, Гкал/год</t>
  </si>
  <si>
    <t>Количество тепловой энергии на отопление в соответствии с показаниям приборов учета, Гкал/год</t>
  </si>
  <si>
    <t>в т.ч. к-во пользователей по нормативам, чел</t>
  </si>
  <si>
    <t>Норматив потребления в жилых помещениях, м3/мес.</t>
  </si>
  <si>
    <t>Продолжительность пользования ГВС, мес.</t>
  </si>
  <si>
    <t>Объем по нормативу , м3/год</t>
  </si>
  <si>
    <t>Обем по приборам учета, м³/год</t>
  </si>
  <si>
    <t>Фактический объем ГВС , м³/ год</t>
  </si>
  <si>
    <t>Нагрев ГВС, Гкал</t>
  </si>
  <si>
    <t>Общежитие   Пушкина 30</t>
  </si>
  <si>
    <t xml:space="preserve">К.Маркса        79А </t>
  </si>
  <si>
    <t>Новая №2  кв.2</t>
  </si>
  <si>
    <t>Гагарина №31</t>
  </si>
  <si>
    <t>Гагарина №31А</t>
  </si>
  <si>
    <t>Всего котельная №3</t>
  </si>
  <si>
    <t>Всего по котельной №5</t>
  </si>
  <si>
    <t>Всего население по предприятию</t>
  </si>
  <si>
    <t>Расчет произведен на основании Приказа ФСТ России от 13.06.2013 № 760-Э "Об утверждении Методических указаний по расчету регулируемых цен (тарифов) в сфере теплоснабжения". Методические указания по расчету тарифов в сфере теплоснабжения - Глава III п. 19, 21, 22.</t>
  </si>
  <si>
    <t xml:space="preserve">Расчет количества тепловой энергии на отопление и ГВС </t>
  </si>
  <si>
    <t>Бюджетные организации с.Белый Яр и д.Кайбалы</t>
  </si>
  <si>
    <t>Наименование потребителя</t>
  </si>
  <si>
    <t>Среднегодовое фактическое потребление за 3 предыдущих года</t>
  </si>
  <si>
    <t>Отопление , Гкал</t>
  </si>
  <si>
    <t>Теплоноситель, м³</t>
  </si>
  <si>
    <t>Горячая вода, м³</t>
  </si>
  <si>
    <t>Всего тепловая энергия, Гкал</t>
  </si>
  <si>
    <t>Котельная №3</t>
  </si>
  <si>
    <t>Районный бюджет</t>
  </si>
  <si>
    <t>МБДОУ Кайбальского детского сада "Солнышко", пер.Проспектный - 3, д.Кайбалы</t>
  </si>
  <si>
    <t>МБОУ "Кайбальская СШ",  пер.Проспектный - 1А, д.Кайбалы</t>
  </si>
  <si>
    <t>Местный бюджет</t>
  </si>
  <si>
    <t>МБУК Кайбальский СДК,  д.Кайбалы, пер.Проспектный - 4А</t>
  </si>
  <si>
    <t>Республиканский бюджет</t>
  </si>
  <si>
    <t>Кайбальский ФАП ГБУЗ РХ "Белоярская РБ"</t>
  </si>
  <si>
    <t>Всего по котельной №3</t>
  </si>
  <si>
    <t>Котельная №5</t>
  </si>
  <si>
    <t>Районная администрация</t>
  </si>
  <si>
    <t>Административным зданием ул.Ленина,74</t>
  </si>
  <si>
    <t>Административным зданием ул.Ленина,37</t>
  </si>
  <si>
    <t>3 гаража Администрации Алтайского района, ул.Ленина 37</t>
  </si>
  <si>
    <t xml:space="preserve">Всего </t>
  </si>
  <si>
    <t>Управление образования</t>
  </si>
  <si>
    <t xml:space="preserve">МБДОУ Белоярский детский сад "Буратино" </t>
  </si>
  <si>
    <t>МБДОУ Белоярский детский сад "Огонек"</t>
  </si>
  <si>
    <t>МБДОУ Белоярский детский сад "Теремок", ул. Мира 5Б</t>
  </si>
  <si>
    <t>МБДОУ Белоярский детский сад "Теремок", ул. Мира 5Б (ясли 60 мест)</t>
  </si>
  <si>
    <t>МБОУ "Белоярской средней  школы" по ул.Советской 4А (бывшее ПУ-20)</t>
  </si>
  <si>
    <t>МБОУ "Белоярская средняя школа" ул.Советская 4Д</t>
  </si>
  <si>
    <t xml:space="preserve">МКОУ "Белоярская школа-интернат" </t>
  </si>
  <si>
    <t>МБОУ ЦДО "Радуга"</t>
  </si>
  <si>
    <t>Всего</t>
  </si>
  <si>
    <t>Управление культуры</t>
  </si>
  <si>
    <t>МБОУ ДОД "Белоярская детская музыкальная школа"</t>
  </si>
  <si>
    <t>МБУК Районный дом культуры</t>
  </si>
  <si>
    <t>3 гаража Управления культуры МО Алтайский район , с.Белый Яр, ул.Советская 6</t>
  </si>
  <si>
    <t>МБУК Алтайская центральная районная библиотека</t>
  </si>
  <si>
    <t xml:space="preserve">МКУ РГ "Сельская правда" </t>
  </si>
  <si>
    <t>Всего нат.ед.</t>
  </si>
  <si>
    <t>Всего Районный бюджет</t>
  </si>
  <si>
    <t>Административное здание Белоярского сельсовета</t>
  </si>
  <si>
    <t>гаражи Администрации Белоярского сельсовета</t>
  </si>
  <si>
    <t>Белоярский сельсовет, ул.Ленина 31</t>
  </si>
  <si>
    <t>общежитие Белоярского сельсовета, ул.Мира8А</t>
  </si>
  <si>
    <t>ГБУЗ РХ "Белоярской районной больницей"</t>
  </si>
  <si>
    <t>Федеральный бюджет</t>
  </si>
  <si>
    <t>УФССП (Управления судебных приставов)</t>
  </si>
  <si>
    <t>универсальный спортивный комплекс "Колос"</t>
  </si>
  <si>
    <t>ГКУ РХ ЦЗН, ул.Советская 17</t>
  </si>
  <si>
    <t>Всего бюджет по котельной №5</t>
  </si>
  <si>
    <t>Итого по предприятию</t>
  </si>
  <si>
    <t xml:space="preserve">Объем полезного отпуска тепловой энергии определяется: </t>
  </si>
  <si>
    <t>Прочие потребители с.Белый Яр и д.Кайбалы</t>
  </si>
  <si>
    <t>Отопление с нагревом теплоносителя, Гкал</t>
  </si>
  <si>
    <t>Организации</t>
  </si>
  <si>
    <t>Алтайское Райпо и блок гаражей ул. Кирова 10</t>
  </si>
  <si>
    <t>ООО "Эдельвейс-Восток", "Аптека", ул. Пушкина 2А</t>
  </si>
  <si>
    <t xml:space="preserve"> гаражи ООО "Восточно-Бейский разрез " </t>
  </si>
  <si>
    <t>ООО "Сервис - Интегратор", гаражи</t>
  </si>
  <si>
    <t>стоматологическая клиника "Жемчужина", магазин - салон "Оптика", магазин канцелярских товаров</t>
  </si>
  <si>
    <t>Ворошилова О.И. Адм.здан., пер.Первомайский - 2</t>
  </si>
  <si>
    <t>ИП Щепилова С.В. , маг.Садовый 1</t>
  </si>
  <si>
    <t>Динамика выработки тепловой энергии населением за 2018 год - 2020 год</t>
  </si>
  <si>
    <t>гаражи УО МО Алтайский район (гараж №7 - МБОУ "Белоярская СШ", гаражи №3 и №4 - МБОУ ЦДО "Радуга", ул. Мира)</t>
  </si>
  <si>
    <t>Всего местный бюджет</t>
  </si>
  <si>
    <t>Всего республиканский бюджет</t>
  </si>
  <si>
    <t>Всего федеральный бюджет</t>
  </si>
  <si>
    <t>10 вновь введ.</t>
  </si>
  <si>
    <t>1. с учетом договоров на 2021год;</t>
  </si>
  <si>
    <t>Объем полезного отпуска тепловой энергии определяется по показаниям приборов учета тепловой энергии, теплоносителя  за январь 2021 год и утвержденных нормативов потребления коммунальных услуг,  с учетом динамики 2018 г. - 2020 г..</t>
  </si>
  <si>
    <t>Эксплуатация оборудования и выработка тепловой энергии осуществляется в период отопительного сезона. Температурный график режима отпуска теплоносителя - 95/70 .</t>
  </si>
  <si>
    <t xml:space="preserve"> 655650, РХ, Алтайский район, с. Белый Яр, ул. Кирова 10, Литера А, комната 2</t>
  </si>
  <si>
    <t xml:space="preserve">Эксплуатация оборудования и выработка тепловой энергии осуществляется круглый год Температурный график режима отпуска теплоносителя - 95/70 .На основании РАСПОРЯЖЕНИЯ №98 от 06.07.2020г. Администрации Белоярского сельсовета "О согласовании сроков остановки котельной №5  в с.Белый Яр" для проведения плановых профилактических и ремонтных работ с полным прекращением горячего водоснабжения на источнике тепла - 14 календарных дней, 336 часов.                                                                                                             </t>
  </si>
  <si>
    <t xml:space="preserve">Система централизованного теплоснабжения от котельной - двухтрубная водяная с открытым водоразбором горячей воды. Вид прокладки тепловых сетей подземная. Длина тепловых сетей 8502,07 м. Присоединение систем отопления и горячего водоснабжения потребителей тепловой энергии зависимое. </t>
  </si>
  <si>
    <t>ООО ТС "Командор" (м-н "Хороший")</t>
  </si>
  <si>
    <t>Норматив удельного расхода топлива при производстве тепловой энергии</t>
  </si>
  <si>
    <t>ООО "Управление по буровзрывным работам" (гараж №1,2)</t>
  </si>
  <si>
    <t>Нотариальная контора, ул.Кирова 22,</t>
  </si>
  <si>
    <t>Абаканское отделения №8602 ПАО Сбербанк, ул. Ленина - 80</t>
  </si>
  <si>
    <t xml:space="preserve"> ООО "ТД Караван", ул. Мира 16 пом.57.</t>
  </si>
  <si>
    <t>Всего организаций</t>
  </si>
  <si>
    <t>Индивидуальные предприниматели</t>
  </si>
  <si>
    <t>Шевцова Т.Ф. - м-н "Гермес"</t>
  </si>
  <si>
    <t>Шахова И.В. м-н "Авангард"</t>
  </si>
  <si>
    <t>Шахова И.В. м-н "Дуэт"</t>
  </si>
  <si>
    <t>Шевцов В.В. - Здание дома быта, ул.Ленина, 78А</t>
  </si>
  <si>
    <t>Третьякова И.В., м-н "Люкс", ул.Мира 12- 61Н</t>
  </si>
  <si>
    <t>Пахомов С.А..,м-н ул. Мира 12- 63Н</t>
  </si>
  <si>
    <t>Верхотуров В.М. м-н "Добрыня",ул. Мира 14</t>
  </si>
  <si>
    <t>Аглямзяновой И.К.,парикмахерская, ул. Мира 14А №59Н</t>
  </si>
  <si>
    <t xml:space="preserve">Попов В.А., м-н "Мясная лавка" ,ул. Мира 5А </t>
  </si>
  <si>
    <t>Всего ИП</t>
  </si>
  <si>
    <t>Всего прочих потребителей по котельной №5</t>
  </si>
  <si>
    <t>Богданов С.М., Хлебопекарня, д.Кайбалы</t>
  </si>
  <si>
    <t>Наименование котельной</t>
  </si>
  <si>
    <t>Годовые затраты и потери теплоносителя, м3</t>
  </si>
  <si>
    <t>Годовые затраты и потери тепловой энергии, Гкал</t>
  </si>
  <si>
    <t>с утечкой и затратами теплоносителя</t>
  </si>
  <si>
    <t>через изоляцию</t>
  </si>
  <si>
    <t>д.Кайбалы</t>
  </si>
  <si>
    <t>с.Белый Яр</t>
  </si>
  <si>
    <t>Котельная №2</t>
  </si>
  <si>
    <t>Итого</t>
  </si>
  <si>
    <t xml:space="preserve"> Адрес предприятия:</t>
  </si>
  <si>
    <t>Адрес котельной : с.Белый Яр, ул.Пушкина 30"В".</t>
  </si>
  <si>
    <t>2. Особенности тепловой схемы, режимов работы оборудования, условий топливо-и водоснабжения</t>
  </si>
  <si>
    <t xml:space="preserve">        Котельная №2 - отдельно стоящее здание, построена в 1970 году и является источноком теплоснабжения потребителей с. Белый Яр.</t>
  </si>
  <si>
    <t>Система централизованного теплоснабжения от котельной - двухтрубная водяная с открытым водоразбором горячей воды. Вид прокладки тепловых сетей подземная. Длина тепловых сетей 46,98 м. Присоединение систем отопления потребителей тепловой энергии зависимое.</t>
  </si>
  <si>
    <t xml:space="preserve">Давление теплоносителя на выходе из котельной: </t>
  </si>
  <si>
    <t>Суммарный расход теплоносителя в подающем трубопроводе на котельной на систему отопления составляет 5,166 т/ч. Расход теплоносителя принят расчетным в соответствии с температурным графиком 95/70.</t>
  </si>
  <si>
    <t>Способом учета тепловой энергии, теплоносителя, отпущенного в тепловые сети является введенный в эксплуатацию узел учета тепловой энергии</t>
  </si>
  <si>
    <t>Статистика отказов и восстановлений оборудования источников тепловой энергии отсутствует.</t>
  </si>
  <si>
    <t>Предписаний надзорных органов по запрещению дальнейшей эксплуатации источников тепловой энергии нет.</t>
  </si>
  <si>
    <r>
      <t xml:space="preserve">1.     </t>
    </r>
    <r>
      <rPr>
        <b/>
        <sz val="10"/>
        <rFont val="Arial"/>
        <family val="2"/>
      </rPr>
      <t>Анкета предприятия</t>
    </r>
  </si>
  <si>
    <r>
      <t xml:space="preserve">Источник теплоснабжения: </t>
    </r>
    <r>
      <rPr>
        <b/>
        <sz val="10"/>
        <rFont val="Arial"/>
        <family val="2"/>
      </rPr>
      <t>Котельная №2.</t>
    </r>
  </si>
  <si>
    <r>
      <t>- прямой трубопровод = 2,8 кгс/см</t>
    </r>
    <r>
      <rPr>
        <sz val="10"/>
        <rFont val="Arial Cyr"/>
        <family val="0"/>
      </rPr>
      <t>²</t>
    </r>
    <r>
      <rPr>
        <sz val="10"/>
        <rFont val="Arial"/>
        <family val="2"/>
      </rPr>
      <t>;</t>
    </r>
  </si>
  <si>
    <r>
      <t>- обратный трубопровод = 1,8 кгс/см</t>
    </r>
    <r>
      <rPr>
        <sz val="10"/>
        <rFont val="Arial Cyr"/>
        <family val="0"/>
      </rPr>
      <t>²</t>
    </r>
    <r>
      <rPr>
        <sz val="10"/>
        <rFont val="Arial"/>
        <family val="2"/>
      </rPr>
      <t>;</t>
    </r>
  </si>
  <si>
    <t>Котельная №2 предназначена для теплоснабжения общежития по ул.Пушкина 30 и частного дома по ул.Карла Маркса 79а. На котельной установлены два водогрейных котла, предназначенныедля выработки тепловой энергии в горячей воде, а также котельно-вспомогательное оборудование в соответствии с типовым проектом.</t>
  </si>
  <si>
    <t>Установленная тепловая мощность котельной - 0,6 Гкал/час. Подключенная тепловая нагрузка составляет 0,1353 Гкал/час. В качестве основного и резервного топлива на котельной используется каменный уголь. Доставка угля производится автотранспортом либо со склада угля на территории котельной №5, либо непосредственно с разреза.</t>
  </si>
  <si>
    <t>Адрес котельной : д.Кайбалы, ул.Кравченко, 27.</t>
  </si>
  <si>
    <t xml:space="preserve">        Котельная №3 - отдельно стоящее здание, построена в 1988 году и является источноком теплоснабжения потребителей д.Кайбалы.</t>
  </si>
  <si>
    <t>Суммарный расход теплоносителя в подающем трубопроводе на котельной на систему отопления составляет 18,779 т/ч. Расход теплоносителя принят расчетным в соответствии с температурным графиком 95/70.</t>
  </si>
  <si>
    <r>
      <t xml:space="preserve">Источник теплоснабжения: </t>
    </r>
    <r>
      <rPr>
        <b/>
        <sz val="10"/>
        <rFont val="Arial"/>
        <family val="2"/>
      </rPr>
      <t>Котельная №3.</t>
    </r>
  </si>
  <si>
    <r>
      <t>- прямой трубопровод = 4,0 кгс/см</t>
    </r>
    <r>
      <rPr>
        <sz val="10"/>
        <rFont val="Arial Cyr"/>
        <family val="0"/>
      </rPr>
      <t>²</t>
    </r>
    <r>
      <rPr>
        <sz val="10"/>
        <rFont val="Arial"/>
        <family val="2"/>
      </rPr>
      <t>;</t>
    </r>
  </si>
  <si>
    <r>
      <t>- обратный трубопровод = 3,8 кгс/см</t>
    </r>
    <r>
      <rPr>
        <sz val="10"/>
        <rFont val="Arial Cyr"/>
        <family val="0"/>
      </rPr>
      <t>²</t>
    </r>
    <r>
      <rPr>
        <sz val="10"/>
        <rFont val="Arial"/>
        <family val="2"/>
      </rPr>
      <t>;</t>
    </r>
  </si>
  <si>
    <t>Котельная №3 предназначена для теплоснабжения жилого фонда и учреждений д.Кайбалы. На котельной установлены три водогрейных котла, предназначенныедля выработки тепловой энергии в горячей воде, а также котельно-вспомогательное оборудование в соответствии с типовым проектом.</t>
  </si>
  <si>
    <t xml:space="preserve">        Котельная №5 - отдельно стоящее здание, построена в 1980 году и является источноком теплоснабжения потребителей с.Белый Яр.</t>
  </si>
  <si>
    <t>Суммарный расход теплоносителя в подающем трубопроводе на котельной на систему отопления составляет 340,4 т/ч, на нужды ГВС - 5,27 т/ч. Расход теплоносителя принят расчетным в соответствии с температурным графиком 95/70.</t>
  </si>
  <si>
    <r>
      <t xml:space="preserve">Источник теплоснабжения: </t>
    </r>
    <r>
      <rPr>
        <b/>
        <sz val="10"/>
        <rFont val="Arial"/>
        <family val="2"/>
      </rPr>
      <t>Котельная №5.</t>
    </r>
  </si>
  <si>
    <r>
      <t>- прямой трубопровод = 7,0 кгс/см</t>
    </r>
    <r>
      <rPr>
        <sz val="10"/>
        <rFont val="Arial Cyr"/>
        <family val="0"/>
      </rPr>
      <t>²</t>
    </r>
    <r>
      <rPr>
        <sz val="10"/>
        <rFont val="Arial"/>
        <family val="2"/>
      </rPr>
      <t>;</t>
    </r>
  </si>
  <si>
    <r>
      <t>- обратный трубопровод = 4,5, кгс/см</t>
    </r>
    <r>
      <rPr>
        <sz val="10"/>
        <rFont val="Arial Cyr"/>
        <family val="0"/>
      </rPr>
      <t>²</t>
    </r>
    <r>
      <rPr>
        <sz val="10"/>
        <rFont val="Arial"/>
        <family val="2"/>
      </rPr>
      <t>;</t>
    </r>
  </si>
  <si>
    <t>Котельная №5 предназначена для отопления и горячего водоснабжения жилого фонда и учреждений с.Белый Яр. На котельной установлены три водогрейных котла, предназначенные для выработки тепловой энергии в горячей воде, а также котельно-вспомогательное оборудование в соответствии с типовым проектом.</t>
  </si>
  <si>
    <t>Установленная тепловая мощность котельной - 2,09 Гкал/час. Подключенная тепловая нагрузка составляет 0,4814 Гкал/час. В качестве основного и резервного топлива на котельной используется каменный уголь. Доставка угля производится автотранспортом либо со склада угля на территории котельной №5, либо непосредственно с разреза.</t>
  </si>
  <si>
    <t>Реестр</t>
  </si>
  <si>
    <t>Наименование объекта (начало и конец участка)</t>
  </si>
  <si>
    <t>Год ввода в эксплуатацию</t>
  </si>
  <si>
    <t>Основная характеристика</t>
  </si>
  <si>
    <t>Протяженн. т/трассы     м.п.</t>
  </si>
  <si>
    <t>Диаметр трубопровода, Dн мм</t>
  </si>
  <si>
    <t>Толщ. стенки    мм</t>
  </si>
  <si>
    <t>Тип изоляции</t>
  </si>
  <si>
    <t>Продолжит.эксплуатац. периода час</t>
  </si>
  <si>
    <t>Котельная 2 - Пушкина 30/1</t>
  </si>
  <si>
    <t> канальный</t>
  </si>
  <si>
    <t>минвата</t>
  </si>
  <si>
    <t>Котельная 2 - К.Маркса 79А</t>
  </si>
  <si>
    <t>Итого по котельной №2</t>
  </si>
  <si>
    <t>Котельная №3, д. Кайбалы</t>
  </si>
  <si>
    <t>Котельная 3 - ТК 1 (тк6-котельная)</t>
  </si>
  <si>
    <t>канальный</t>
  </si>
  <si>
    <t>ТК 1 - ТК 3</t>
  </si>
  <si>
    <t>ТК 3 - Школа</t>
  </si>
  <si>
    <t xml:space="preserve">ТК 3 - ТК 4 </t>
  </si>
  <si>
    <t xml:space="preserve">ТК 4 - Школа </t>
  </si>
  <si>
    <t xml:space="preserve">ТК 4 - ТК 5 </t>
  </si>
  <si>
    <t xml:space="preserve">ТК 5 - ДК </t>
  </si>
  <si>
    <t xml:space="preserve">ТК 5 - ТК 6 </t>
  </si>
  <si>
    <t>скорлупа</t>
  </si>
  <si>
    <t>ТК 6 - Пекарня (теплоспутник)</t>
  </si>
  <si>
    <t>б/канальный</t>
  </si>
  <si>
    <t xml:space="preserve">ТК 6 -ТК 6/1 </t>
  </si>
  <si>
    <t>ТК 2 - Новая 2-2</t>
  </si>
  <si>
    <t xml:space="preserve">ТК 2 - ТК 7 </t>
  </si>
  <si>
    <t xml:space="preserve">ТК 7 - Гагарина 31 а </t>
  </si>
  <si>
    <t>ТК 7 - Гагарина 31</t>
  </si>
  <si>
    <t>Итого по котельной №3</t>
  </si>
  <si>
    <t>Котельная №5, с.Белый Яр</t>
  </si>
  <si>
    <t>Котельная 5 - Кт</t>
  </si>
  <si>
    <t>изовер</t>
  </si>
  <si>
    <t>Кт - Кт-1</t>
  </si>
  <si>
    <t xml:space="preserve">Кт-1  -  М-12А </t>
  </si>
  <si>
    <t xml:space="preserve">М-12А  -  гаражи </t>
  </si>
  <si>
    <t xml:space="preserve">М-12А   -   Мира 12А </t>
  </si>
  <si>
    <t>скорлупы</t>
  </si>
  <si>
    <t xml:space="preserve">М-12А  -  М-12Б </t>
  </si>
  <si>
    <t xml:space="preserve">М-12Б  -  Мира 12Б </t>
  </si>
  <si>
    <t xml:space="preserve">М-12Б  -  Сд-11  </t>
  </si>
  <si>
    <t xml:space="preserve">Сд-11  -  Сд-13  </t>
  </si>
  <si>
    <t xml:space="preserve">Сд-13  -  Садовый 13 </t>
  </si>
  <si>
    <t xml:space="preserve">Сд-13  -  Сд-15 </t>
  </si>
  <si>
    <t xml:space="preserve">Сд-15  -  Садовый 15 </t>
  </si>
  <si>
    <t>Сд-15  -  Мира 16В</t>
  </si>
  <si>
    <t xml:space="preserve">СД-15  -  Сд-17 </t>
  </si>
  <si>
    <t xml:space="preserve">Сд-17  -  Садовый 17 </t>
  </si>
  <si>
    <t xml:space="preserve">Сд-17  -  д/с Буратино </t>
  </si>
  <si>
    <t xml:space="preserve">Сд-17  -  Маркса 27А </t>
  </si>
  <si>
    <t xml:space="preserve">Сд-11  -  Щ-48  </t>
  </si>
  <si>
    <t>Щ-48  -  Щетинкина 48</t>
  </si>
  <si>
    <t xml:space="preserve">Щ-48  -  Сд-6А   </t>
  </si>
  <si>
    <t xml:space="preserve">Сд-6А  -  Шх-1  </t>
  </si>
  <si>
    <t>Скорлупы</t>
  </si>
  <si>
    <t xml:space="preserve">Сд-6А  -  Садовый 6А </t>
  </si>
  <si>
    <t>Шх-1  -  Шх 2</t>
  </si>
  <si>
    <t xml:space="preserve">Шх-1  -  Шахтерская 1 </t>
  </si>
  <si>
    <t xml:space="preserve">Шх-2  -  Шахтерская 2 </t>
  </si>
  <si>
    <t xml:space="preserve">Шх-2  -  Шахтерская 2а </t>
  </si>
  <si>
    <t xml:space="preserve">Шх-2  -  Шх3 </t>
  </si>
  <si>
    <t xml:space="preserve">Шх-3  -  Шахтерская 3 </t>
  </si>
  <si>
    <t>Шх-3  -  Шх4</t>
  </si>
  <si>
    <t xml:space="preserve">Шх-4  -  Шахтерская 4 </t>
  </si>
  <si>
    <t>Шх-4  -  Шахтерская 5</t>
  </si>
  <si>
    <t xml:space="preserve">СД6А - СД7 </t>
  </si>
  <si>
    <t>Сд-7  -  Садовый 7</t>
  </si>
  <si>
    <t>Сд-7 - Сд-1</t>
  </si>
  <si>
    <t xml:space="preserve">СД1 - СД1А </t>
  </si>
  <si>
    <t xml:space="preserve">Сд-1- Сд-3 </t>
  </si>
  <si>
    <t xml:space="preserve">Сд-3  -  Садовый 5 (редакция) </t>
  </si>
  <si>
    <t xml:space="preserve">Сд-5 - Сд-3 </t>
  </si>
  <si>
    <t xml:space="preserve">Сд-5  -  Сд-5Б  </t>
  </si>
  <si>
    <t xml:space="preserve">Сд-5Б  -  Садовый 5В </t>
  </si>
  <si>
    <t>Сд- 5Б  -  Садовый 5Б</t>
  </si>
  <si>
    <t xml:space="preserve">Сд- 5Б  -  Сд-5А  </t>
  </si>
  <si>
    <t>Сд-5А  -  Садовый 5А</t>
  </si>
  <si>
    <t xml:space="preserve">Сд-5А  -  Садовый 5Е </t>
  </si>
  <si>
    <t xml:space="preserve">Сд-5  - Сд-5Г  </t>
  </si>
  <si>
    <t>Сд-5Г  -  Спортзал (РДЮСШ)</t>
  </si>
  <si>
    <t>Кт1  - ГВр-1(врезка с СД-5Г)</t>
  </si>
  <si>
    <t>ГВр-1 - СД 5Г</t>
  </si>
  <si>
    <t xml:space="preserve">М-12А  -  М-14А  </t>
  </si>
  <si>
    <t xml:space="preserve">М-14А - Авангард </t>
  </si>
  <si>
    <t>М-14А  -  Мира 14А</t>
  </si>
  <si>
    <t xml:space="preserve">М-14А  -  М-16 </t>
  </si>
  <si>
    <t xml:space="preserve">М-16  -  Мира 16 </t>
  </si>
  <si>
    <t>М-16  -  М16/1</t>
  </si>
  <si>
    <t xml:space="preserve">М16/1- д/с "Огонек" </t>
  </si>
  <si>
    <t>М-16/1 - М18</t>
  </si>
  <si>
    <t xml:space="preserve">М-18  -  Мира 18 </t>
  </si>
  <si>
    <t>М-14А  -  М-14(новая)</t>
  </si>
  <si>
    <t xml:space="preserve">М14нов. - Мира 12 </t>
  </si>
  <si>
    <t>М-14нов.  -  Мира 14</t>
  </si>
  <si>
    <t xml:space="preserve">ГВр-1(врезка с Сд-5Г)  -  М-8А   </t>
  </si>
  <si>
    <t>М-8А  -  Общежитие Мира 8А</t>
  </si>
  <si>
    <t xml:space="preserve">М-8А  -  М-6   </t>
  </si>
  <si>
    <t xml:space="preserve">М-6  -  М-6А   </t>
  </si>
  <si>
    <t xml:space="preserve">М-6А  -  Мира 6А </t>
  </si>
  <si>
    <t xml:space="preserve">М-6А  -  М-4  </t>
  </si>
  <si>
    <t xml:space="preserve">М-4  -  Мира 4А </t>
  </si>
  <si>
    <t xml:space="preserve">М-4  - Мира 2  </t>
  </si>
  <si>
    <t>М-4  -  Мира 4</t>
  </si>
  <si>
    <t xml:space="preserve">М-6  -  Мира 6 </t>
  </si>
  <si>
    <t xml:space="preserve">М-6 -  Мира 10 </t>
  </si>
  <si>
    <t xml:space="preserve">М-6  -  М-5     </t>
  </si>
  <si>
    <t xml:space="preserve">М-5  -  Мира 5А </t>
  </si>
  <si>
    <t>М5 - М5Б</t>
  </si>
  <si>
    <t>М-5Б  -   д/с Теремок</t>
  </si>
  <si>
    <t xml:space="preserve">М5Б - М5В </t>
  </si>
  <si>
    <t xml:space="preserve">М5В - М7/1 </t>
  </si>
  <si>
    <t xml:space="preserve">Новая ТК - Компенсатор </t>
  </si>
  <si>
    <t xml:space="preserve">компенсатор - Сп-3/2 </t>
  </si>
  <si>
    <t>Сп-3/2 - Спортивная 3/2</t>
  </si>
  <si>
    <t xml:space="preserve">Сп-3/2 - Сп-3 </t>
  </si>
  <si>
    <t>Сп-3  -  Спортивная 4/2</t>
  </si>
  <si>
    <t>Сп-3  -  Спортивная 3/1</t>
  </si>
  <si>
    <t>Сп-2  -  Спортивная 4/1</t>
  </si>
  <si>
    <t>М-7/1 - Сп-1/2</t>
  </si>
  <si>
    <t>Изовер</t>
  </si>
  <si>
    <t>Сп-1/2 - Сп-1</t>
  </si>
  <si>
    <t xml:space="preserve">Сп-1  -  Спортивная 1 </t>
  </si>
  <si>
    <t>Сп-1  -  Сп-1/1</t>
  </si>
  <si>
    <t xml:space="preserve">Сп-1/1  -  Спортивная 8 </t>
  </si>
  <si>
    <t>Сп-1/1  -  Спортивная 1</t>
  </si>
  <si>
    <t>Сп-1/1  -  компенсатор</t>
  </si>
  <si>
    <t>Компенсатор - Сп-1А</t>
  </si>
  <si>
    <t>с.Белый Яр, котельная №2</t>
  </si>
  <si>
    <t>Количество тепловой энергии на отопление в соответствии с показаниям приборов учета и с учетом динамиеи, Гкал/год</t>
  </si>
  <si>
    <t xml:space="preserve"> МБУ "КСШ Алтайского района"</t>
  </si>
  <si>
    <t xml:space="preserve">ОМВД России по РХ, ул.Ленина 31. </t>
  </si>
  <si>
    <t>По договорам на 2021 год</t>
  </si>
  <si>
    <t>1. с учетом договоров на 2021 год;</t>
  </si>
  <si>
    <t>Кирова, д. 40</t>
  </si>
  <si>
    <t>Мира ул, д. 1</t>
  </si>
  <si>
    <t>Мира ул, д. 11</t>
  </si>
  <si>
    <t>Мира ул, д. 13, кв. 1</t>
  </si>
  <si>
    <t>Мира ул, д. 13, кв. 2</t>
  </si>
  <si>
    <t>Мира ул, д. 15, кв. 1</t>
  </si>
  <si>
    <t>Мира ул, д. 15, кв. 2</t>
  </si>
  <si>
    <t>Мира ул, д. 17</t>
  </si>
  <si>
    <t>Мира ул, д. 19, кв. 1</t>
  </si>
  <si>
    <t>Мира ул, д. 19, кв. 2</t>
  </si>
  <si>
    <t>Мира ул, д. 7</t>
  </si>
  <si>
    <t>Мира, д. 3</t>
  </si>
  <si>
    <t>Мира, д. 5</t>
  </si>
  <si>
    <t>Мира, д. 9</t>
  </si>
  <si>
    <t>Садовый пер, д. 5Г</t>
  </si>
  <si>
    <t>Садовый пер, д. 6А</t>
  </si>
  <si>
    <t>Садовый пер, д. 7</t>
  </si>
  <si>
    <t>Советская ул, д. 17</t>
  </si>
  <si>
    <t>Советская ул, д. 4В</t>
  </si>
  <si>
    <t>Спортивная ул, д. 2</t>
  </si>
  <si>
    <t>Спортивная ул, д. 3</t>
  </si>
  <si>
    <t>Шахтерская ул, д. 1</t>
  </si>
  <si>
    <t>Шахтерская ул, д. 4</t>
  </si>
  <si>
    <t>Школьная ул, д. 2</t>
  </si>
  <si>
    <t>Щетинкина ул, д. 48</t>
  </si>
  <si>
    <t>с.Белый Яр, котельная №5</t>
  </si>
  <si>
    <t>Кирова д. 4</t>
  </si>
  <si>
    <t>Кирова д. 27,кв.2</t>
  </si>
  <si>
    <t>Кирова  д. 27,кв.1</t>
  </si>
  <si>
    <t>Ленина д. 70, кв.2</t>
  </si>
  <si>
    <t>Ленина д. 35 кв.2</t>
  </si>
  <si>
    <t>Спортивная 1, кв. 1</t>
  </si>
  <si>
    <t>Спортивная 1, кв. 2</t>
  </si>
  <si>
    <t>Спортивная 1А</t>
  </si>
  <si>
    <t>Спортивная 4, кв. 1</t>
  </si>
  <si>
    <t>Спортивная 4, кв. 2</t>
  </si>
  <si>
    <t>Спортивная 6, кв. 1</t>
  </si>
  <si>
    <t>Спортивная 6, кв. 2</t>
  </si>
  <si>
    <t>Спортивная 8, кв. 2</t>
  </si>
  <si>
    <t>Шахтерская  2, кв. 1</t>
  </si>
  <si>
    <t>Шахтерская 2, кв. 2</t>
  </si>
  <si>
    <t>Шахтерская  2А</t>
  </si>
  <si>
    <t>Шахтерская 5 кв.2</t>
  </si>
  <si>
    <t>Школьная 4, кв. 2</t>
  </si>
  <si>
    <t>Фактическое к-во горячей воды за январь 2021 г.по приборам учета, м³</t>
  </si>
  <si>
    <t>Фактическое к-во горячей воды за январь 2021 г. по нормативам потребления, м³</t>
  </si>
  <si>
    <t>Сп-1А  -  Спортивная 6</t>
  </si>
  <si>
    <t>Сп-1А  -  Спортивная 1А</t>
  </si>
  <si>
    <t>Сп-1/2 - дет.ясли "Теремок"</t>
  </si>
  <si>
    <t xml:space="preserve">М-7/1  -  М-7 </t>
  </si>
  <si>
    <t>Скорлупа</t>
  </si>
  <si>
    <t>М-7  -  Мира-7/1</t>
  </si>
  <si>
    <t>М-7  -  Мира-7/2</t>
  </si>
  <si>
    <t xml:space="preserve">М-7  -  М-9/1  </t>
  </si>
  <si>
    <t>М-9/1  -  Мира-9/1</t>
  </si>
  <si>
    <t xml:space="preserve">М-9/1 - М-9/2 </t>
  </si>
  <si>
    <t>М-9/2  -  Мира-9/2</t>
  </si>
  <si>
    <t xml:space="preserve">М-9/2 -  М-11/1   </t>
  </si>
  <si>
    <t>М-11/1  -  Мира-11/1</t>
  </si>
  <si>
    <t xml:space="preserve">М-11/1  -  М-11/2   </t>
  </si>
  <si>
    <t>М-11/2  -  Мира-11/2</t>
  </si>
  <si>
    <t xml:space="preserve">М-11/2  -  М-13/1 </t>
  </si>
  <si>
    <t>М-13/1  -  Мира-13/1</t>
  </si>
  <si>
    <t xml:space="preserve">М-13/1  -  М-13/2 </t>
  </si>
  <si>
    <t>М-13/2  -  Мира-13/2</t>
  </si>
  <si>
    <t xml:space="preserve">М-13/2  -  М-15  </t>
  </si>
  <si>
    <t>М-15  -  Мира-15</t>
  </si>
  <si>
    <t xml:space="preserve">М-15  -  М-17/1  </t>
  </si>
  <si>
    <t>М-17/1  -  Мира-17/1</t>
  </si>
  <si>
    <t xml:space="preserve">М-17/1  -  М-17/2   </t>
  </si>
  <si>
    <t>М-17/2  -  Мира-17/2</t>
  </si>
  <si>
    <t xml:space="preserve">М-17/2  -  М-19 </t>
  </si>
  <si>
    <t>М-19  -  Мира-19</t>
  </si>
  <si>
    <t xml:space="preserve">М-19  -  М-КМ  </t>
  </si>
  <si>
    <t>М-КМ  -  КМ-41А/1 (ч/з компенматор)</t>
  </si>
  <si>
    <t xml:space="preserve">КМ-41А/1   -  Маркса 41А/1 </t>
  </si>
  <si>
    <t>КМ-41А/1  - КМ-41А/2</t>
  </si>
  <si>
    <t>КМ-41А/2   -  Маркса 41А/2</t>
  </si>
  <si>
    <t>КМ-41А/2  - Новая ТК</t>
  </si>
  <si>
    <t>Новая ТК  - КМ41Б_</t>
  </si>
  <si>
    <t>КМ-41Б   -  Маркса 41Б</t>
  </si>
  <si>
    <t>КМ-41Б  - КМ-41В</t>
  </si>
  <si>
    <t>КМ-41В   -  Маркса 41В</t>
  </si>
  <si>
    <t xml:space="preserve">КМ-41В   -  Шк-4  </t>
  </si>
  <si>
    <t xml:space="preserve">Шк-4  -  Шк-4/2  </t>
  </si>
  <si>
    <t xml:space="preserve">Шк-4/2  -  Школьный 4/2 </t>
  </si>
  <si>
    <t xml:space="preserve">Шк-4/2  -  Шк-4/1 </t>
  </si>
  <si>
    <t xml:space="preserve">Шк-4/1  -  Школьный 4/1 </t>
  </si>
  <si>
    <t xml:space="preserve">Шк-4/1  -  Шк-2  </t>
  </si>
  <si>
    <t>Шк-2  -  Школьный 2</t>
  </si>
  <si>
    <t xml:space="preserve">М-5  -  М-5/2  </t>
  </si>
  <si>
    <t>М-5/2  -  Мира 5/2</t>
  </si>
  <si>
    <t xml:space="preserve">М-5/2  -  М-5/1 </t>
  </si>
  <si>
    <t>М-5/1  -  Мира 5/1</t>
  </si>
  <si>
    <t xml:space="preserve">М-5/1  -  М-3/2  </t>
  </si>
  <si>
    <t>М-3/2  -  Мира 3/2</t>
  </si>
  <si>
    <t xml:space="preserve">М-3/2  -  М-3/1  </t>
  </si>
  <si>
    <t>М-3/1  -  Мира 3/1</t>
  </si>
  <si>
    <t xml:space="preserve">М-3/1  -  М-1   </t>
  </si>
  <si>
    <t>М-1  -  Мира 1</t>
  </si>
  <si>
    <t xml:space="preserve">М 1  -  Л-29Б </t>
  </si>
  <si>
    <t xml:space="preserve">Л-29Б  -  Ленина 29Б </t>
  </si>
  <si>
    <t>в подвале ж/д Ленина 29Б</t>
  </si>
  <si>
    <t>б/канальн.</t>
  </si>
  <si>
    <t xml:space="preserve">ж/д Ленина 29Б - ж/д Ленина 29А  </t>
  </si>
  <si>
    <t>в подвале ж/д Ленина 29А</t>
  </si>
  <si>
    <t>Л-29Б - магазин "Дуэт"</t>
  </si>
  <si>
    <t xml:space="preserve">Л-29Б   -   Л-31 </t>
  </si>
  <si>
    <t xml:space="preserve">Л-31  -  Л-31/1   </t>
  </si>
  <si>
    <t>Л-31/1  -  Ленина 31</t>
  </si>
  <si>
    <t>Л-31/1  -   гараж</t>
  </si>
  <si>
    <t xml:space="preserve">Л-31  -  Л-33   </t>
  </si>
  <si>
    <t xml:space="preserve">Л-33  -  Л-35/1   </t>
  </si>
  <si>
    <t xml:space="preserve">Л-35/1  -  Л-35/2   </t>
  </si>
  <si>
    <t>Л-35/2  -  Ленина 35/2</t>
  </si>
  <si>
    <t>Л35/2 - Л35/3</t>
  </si>
  <si>
    <t xml:space="preserve">Л-35/3  -  Л-37  </t>
  </si>
  <si>
    <t>Л-37  -  Ленина 37</t>
  </si>
  <si>
    <t>Л-37  -  гаражи Ленина 37</t>
  </si>
  <si>
    <t>Л37 -Л37/1</t>
  </si>
  <si>
    <t>Л37/1 - Музыкальная школа</t>
  </si>
  <si>
    <t xml:space="preserve">М-5  -  М-5В </t>
  </si>
  <si>
    <t>М-5В  -  Мира 5Г</t>
  </si>
  <si>
    <t xml:space="preserve">М-5В  -  Мира 5В </t>
  </si>
  <si>
    <t xml:space="preserve">М-5В  -  ШИ-1 </t>
  </si>
  <si>
    <t>ШИ-1 - Спальн. корп. корр. шк. (тк103)</t>
  </si>
  <si>
    <t xml:space="preserve">ШИ-1 - ШИ1/1 </t>
  </si>
  <si>
    <t xml:space="preserve">ШИ-1/1 - ШИ1/2 </t>
  </si>
  <si>
    <t>Ши1/2 - прачечная</t>
  </si>
  <si>
    <t>Ши1/2 - Кирова 4</t>
  </si>
  <si>
    <t>ШИ-1/1  -  ШИ-2</t>
  </si>
  <si>
    <t xml:space="preserve">ШИ-2  -  ШИ-3 </t>
  </si>
  <si>
    <t>ШИ-3  -  мастерские корр. шк.</t>
  </si>
  <si>
    <t xml:space="preserve">ШИ-3  -  ШИ-4  </t>
  </si>
  <si>
    <t xml:space="preserve">ШИ-4  -  корр. Школа </t>
  </si>
  <si>
    <t xml:space="preserve">ШИ-4  -  Ленина 70  </t>
  </si>
  <si>
    <t xml:space="preserve">Ши-2  -  Кр-16  </t>
  </si>
  <si>
    <t>Кр16 - Кр16/1</t>
  </si>
  <si>
    <t xml:space="preserve">Кр-16/1 - Кр16/2 </t>
  </si>
  <si>
    <t xml:space="preserve">Кр-16/2  -  гараж РОВД </t>
  </si>
  <si>
    <t>Кр-16/2  -  Охрана Сов. 2А</t>
  </si>
  <si>
    <t xml:space="preserve">Кр-16/2  -  здание РОВД </t>
  </si>
  <si>
    <t xml:space="preserve">Кр-16  -  Кр-18А </t>
  </si>
  <si>
    <t>Кр-18А - магазин "Гермес"</t>
  </si>
  <si>
    <t xml:space="preserve">Кр18А - Кр22 </t>
  </si>
  <si>
    <t>Кр22 - Нотариус (теплоспутник)</t>
  </si>
  <si>
    <t>Кр22 - ТК-91</t>
  </si>
  <si>
    <t>ТК-91 - ТК-91/1</t>
  </si>
  <si>
    <t xml:space="preserve">ТК-91/1 - здание Админ </t>
  </si>
  <si>
    <t>ТК-91 - ТК-133А</t>
  </si>
  <si>
    <t xml:space="preserve">ТК133А - ТК132 </t>
  </si>
  <si>
    <t>ТК-132 - ТК-133</t>
  </si>
  <si>
    <t>ТК132 - ТК132/1</t>
  </si>
  <si>
    <t>ТК-132/1 - Кирова 40</t>
  </si>
  <si>
    <t xml:space="preserve">ТК-133А - ТК-131 </t>
  </si>
  <si>
    <t>ТК131 - Кирова 15 (ОВД)</t>
  </si>
  <si>
    <t>Кирова 15 - ИВС</t>
  </si>
  <si>
    <t>в помещении</t>
  </si>
  <si>
    <t>ТК-131- ТК-131Б</t>
  </si>
  <si>
    <t>ТК-31Б - ТК-131В</t>
  </si>
  <si>
    <t xml:space="preserve">ТК131В - Росбанк </t>
  </si>
  <si>
    <t xml:space="preserve">ТК131В - ТК131Г </t>
  </si>
  <si>
    <t xml:space="preserve">ТК131Г - сбербанк </t>
  </si>
  <si>
    <t xml:space="preserve">ТК131Г- ТК131Д </t>
  </si>
  <si>
    <t>ТК131Д - общежитие ул.Ленина 78</t>
  </si>
  <si>
    <t xml:space="preserve">ТК131Д - ТК131Е </t>
  </si>
  <si>
    <t xml:space="preserve">ТК131Е - дом Быта </t>
  </si>
  <si>
    <t>в подвале здания Администрации</t>
  </si>
  <si>
    <t>в подвале</t>
  </si>
  <si>
    <t xml:space="preserve">Администрация - ТК131Е </t>
  </si>
  <si>
    <t>ТК131Е -гаражи администр</t>
  </si>
  <si>
    <t xml:space="preserve">ТК-131 - ТК-128А </t>
  </si>
  <si>
    <t>ТК-128А - Кирова 19</t>
  </si>
  <si>
    <t>ТК-128А - ТК-128 ч/з компенсатор</t>
  </si>
  <si>
    <t>ТК-128 - Кирова 21 (тк129)</t>
  </si>
  <si>
    <t>ТК-128 - ТК-127А ч/з компенсатор</t>
  </si>
  <si>
    <t xml:space="preserve">ТК-127А - Кирова 27 </t>
  </si>
  <si>
    <t xml:space="preserve">М-5В  -  Св-4В   </t>
  </si>
  <si>
    <t>Св4В - гаражи СОШ</t>
  </si>
  <si>
    <t xml:space="preserve">Св-4В  -  Советская 4В </t>
  </si>
  <si>
    <t xml:space="preserve">Св-4В  -  Св-4Г  </t>
  </si>
  <si>
    <t xml:space="preserve">Св-4Г  -  Гаражи разрезов - Советская 4Г </t>
  </si>
  <si>
    <t xml:space="preserve">Св-4Г  -  РП     </t>
  </si>
  <si>
    <t>РП  - ТК- райпо (через гаражи)</t>
  </si>
  <si>
    <t>ТК-райпо -  ТК Райпо/1</t>
  </si>
  <si>
    <t>ТК Райпо/1 - Админ.здание Райпо</t>
  </si>
  <si>
    <t xml:space="preserve">РП -СШ  </t>
  </si>
  <si>
    <t xml:space="preserve">СШ -СШ1  </t>
  </si>
  <si>
    <t xml:space="preserve">СШ-1  - Белоярская  СОШ </t>
  </si>
  <si>
    <t xml:space="preserve">СШ-1  - НШ   </t>
  </si>
  <si>
    <t>НШ -  ЦДО Радуга</t>
  </si>
  <si>
    <t>НШ -  ЦДО Радуга (нач. школа)</t>
  </si>
  <si>
    <t xml:space="preserve">СШ - (ВР-3) ПУ-20 </t>
  </si>
  <si>
    <t xml:space="preserve">ВР-3 - ПУ-20 - проф. Училище </t>
  </si>
  <si>
    <t>ПУ20 - Админ.здан. ПУ20</t>
  </si>
  <si>
    <t>опилки</t>
  </si>
  <si>
    <t>ВР-3 (ПУ-20) - СвГ</t>
  </si>
  <si>
    <t xml:space="preserve">СВГ  -  Советская 4А </t>
  </si>
  <si>
    <t xml:space="preserve"> Св-Г  -  Гаражи БСС </t>
  </si>
  <si>
    <t xml:space="preserve">Св-Г  -  Св-6 </t>
  </si>
  <si>
    <t xml:space="preserve">Св-Г   - РДК </t>
  </si>
  <si>
    <t xml:space="preserve">Св-6  -  Св-6/1 </t>
  </si>
  <si>
    <t xml:space="preserve"> Св-6/1  -  Сельсовет </t>
  </si>
  <si>
    <t xml:space="preserve">Св-6/1 - Св-6/2 </t>
  </si>
  <si>
    <t xml:space="preserve"> Св-6/2  -  Библиотека </t>
  </si>
  <si>
    <t>Св-6/2 - КНС-1</t>
  </si>
  <si>
    <t>Св-6/2 - Св-6/3</t>
  </si>
  <si>
    <t xml:space="preserve">Св6/3 - Спорткомплекс "Колос" </t>
  </si>
  <si>
    <t xml:space="preserve">Св-6  -  ДК   </t>
  </si>
  <si>
    <t xml:space="preserve">ДК - РДК </t>
  </si>
  <si>
    <t xml:space="preserve"> ДК   -  Св-17 </t>
  </si>
  <si>
    <t xml:space="preserve"> Св-17  -   Св-17/1 - ЦЗН</t>
  </si>
  <si>
    <t xml:space="preserve">Св-17  -  Б-1  </t>
  </si>
  <si>
    <t>Ск. ППУ</t>
  </si>
  <si>
    <t xml:space="preserve"> Б-1  -  терапия </t>
  </si>
  <si>
    <t xml:space="preserve">Б-1  -  Б-2    </t>
  </si>
  <si>
    <t xml:space="preserve">Б-2  -  хирургия </t>
  </si>
  <si>
    <t xml:space="preserve">Б-2  -  Б-3   </t>
  </si>
  <si>
    <t xml:space="preserve">Б-3  -  пищеблок </t>
  </si>
  <si>
    <t>Б-5 - Б-6</t>
  </si>
  <si>
    <t xml:space="preserve">Б-6  -  гаражи </t>
  </si>
  <si>
    <t>Б-6  -  поликлиника №1</t>
  </si>
  <si>
    <t>Итого по котельной №5</t>
  </si>
  <si>
    <t>Система централизованного теплоснабжения от котельной - двухтрубная водяная с открытым водоразбором горячей воды. Вид прокладки тепловых сетей подземная. Длина тепловых сетей 815,92 м. Присоединение систем отопления потребителей тепловой энергии зависимое.</t>
  </si>
  <si>
    <t>Среднегодовая загрузка оборудования</t>
  </si>
  <si>
    <t>Наименование источников тепловой энергии</t>
  </si>
  <si>
    <t>Расчетная присоединительная тепловая нагрузка потребителей, Гкал/ч</t>
  </si>
  <si>
    <t>Производительность котельной, Гкал/ч</t>
  </si>
  <si>
    <t>Среднегодовая загрузка оборудования, %</t>
  </si>
  <si>
    <t xml:space="preserve">Техническая характеристика установленного основного оборудования </t>
  </si>
  <si>
    <t>Тип и количество котлов</t>
  </si>
  <si>
    <t>Завод-изготовитель</t>
  </si>
  <si>
    <t>Год ввода котельной в эксплуатацию</t>
  </si>
  <si>
    <t>Вид топлива</t>
  </si>
  <si>
    <t>Тип ХВО</t>
  </si>
  <si>
    <t>Тип автоматики регулирования</t>
  </si>
  <si>
    <t>Тип деаэраторов</t>
  </si>
  <si>
    <t>Фактическое к-во тепловой энергии за январь 2021 г.по приборам учета, Гкал</t>
  </si>
  <si>
    <t>Кол-во плтребителей, чел</t>
  </si>
  <si>
    <t>Расчетный норматив потребления тепловой энергии, определенный по показаниям приборов учета за январь 2021г., Гкал/м²</t>
  </si>
  <si>
    <t>Утвержденный норматив потребления, Гкал/м²</t>
  </si>
  <si>
    <t>Фактическое к-во тепловой энергии за январь 2021 г. по нормативам потребления, Гкал</t>
  </si>
  <si>
    <t>К-во пользователей ГВС, чел</t>
  </si>
  <si>
    <t>Ленина ул, д. 29А</t>
  </si>
  <si>
    <t>Ленина ул, д. 29Б</t>
  </si>
  <si>
    <t>Ленина ул, д. 78</t>
  </si>
  <si>
    <t>Мира ул, д. 10</t>
  </si>
  <si>
    <t>Мира ул, д. 12</t>
  </si>
  <si>
    <t>Мира ул, д. 12А</t>
  </si>
  <si>
    <t>Мира ул, д. 12Б</t>
  </si>
  <si>
    <t>Мира ул, д. 14</t>
  </si>
  <si>
    <t>Мира ул, д. 14А</t>
  </si>
  <si>
    <t>Мира ул, д. 16</t>
  </si>
  <si>
    <t>Мира ул, д. 16В</t>
  </si>
  <si>
    <t>Мира ул, д. 18</t>
  </si>
  <si>
    <t>Мира ул, д. 2</t>
  </si>
  <si>
    <t>Мира ул, д. 4</t>
  </si>
  <si>
    <t>Мира ул, д. 4А</t>
  </si>
  <si>
    <t>Мира ул, д. 5А</t>
  </si>
  <si>
    <t>Мира ул, д. 5В</t>
  </si>
  <si>
    <t>Мира ул, д. 5Г</t>
  </si>
  <si>
    <t>Мира ул, д. 6</t>
  </si>
  <si>
    <t>Мира ул, д. 6А</t>
  </si>
  <si>
    <t>Садовый пер, д. 1</t>
  </si>
  <si>
    <t>Садовый пер, д. 13</t>
  </si>
  <si>
    <t>Садовый пер, д. 15</t>
  </si>
  <si>
    <t>Садовый пер, д. 17</t>
  </si>
  <si>
    <t>Садовый пер, д. 5А</t>
  </si>
  <si>
    <t>Садовый пер, д. 5Б</t>
  </si>
  <si>
    <t>Садовый пер, д. 5В</t>
  </si>
  <si>
    <t>Садовый пер, д. 5Е</t>
  </si>
  <si>
    <t>Карла Маркса, д. 27А</t>
  </si>
  <si>
    <t>Карла Маркса, д. 41А</t>
  </si>
  <si>
    <t>Карла Маркса, д. 41Б</t>
  </si>
  <si>
    <t>Карла Маркса, д. 41В</t>
  </si>
  <si>
    <t>Кирова, д. 19</t>
  </si>
  <si>
    <t>Кирова, д. 21</t>
  </si>
  <si>
    <t>Наличие и тип охладителей выпара</t>
  </si>
  <si>
    <t>Учет отпуска тепловой энергии, типы приборов учета</t>
  </si>
  <si>
    <t>Давление и температура воды</t>
  </si>
  <si>
    <t>Тип экономайзера</t>
  </si>
  <si>
    <t>Температура уходящих газов, ºС</t>
  </si>
  <si>
    <t>Наличие режимных карт, средний КПД котлов</t>
  </si>
  <si>
    <t>№1 КВЦ</t>
  </si>
  <si>
    <t>ООО "Ачинский котельный завод"</t>
  </si>
  <si>
    <t>Уголь каменный</t>
  </si>
  <si>
    <t>0,6МПа/        70-95ºС</t>
  </si>
  <si>
    <t>№2 КВ-0,3</t>
  </si>
  <si>
    <t>ООО "СибЭнерго"</t>
  </si>
  <si>
    <t>№2 КВЦ</t>
  </si>
  <si>
    <t>№3 КВр-1,0</t>
  </si>
  <si>
    <t>ООО "Алтайгидрокомплект", г.Барнаул</t>
  </si>
  <si>
    <t>Показатели</t>
  </si>
  <si>
    <t>Всего по котельным</t>
  </si>
  <si>
    <t>ГВС, Гкал</t>
  </si>
  <si>
    <t>Всего, Гкал</t>
  </si>
  <si>
    <t>Наименование предприятия:  МУП "Полигон"</t>
  </si>
  <si>
    <t xml:space="preserve"> тел.:   8 39041 3-34-40</t>
  </si>
  <si>
    <t>Руководитель:   Директор МУП "Полигон" Шпет В.В.</t>
  </si>
  <si>
    <t xml:space="preserve">Регулирование отпуска тепловой энергии потребителям осуществляется качественным способом, для чего разработан, согласован Главой Администрации Белоярского сельсовета и утвержден директором МУП "Полигон" Температурный график . </t>
  </si>
  <si>
    <t>Директор МУП "Полигон"</t>
  </si>
  <si>
    <t>В.В. Шпет</t>
  </si>
  <si>
    <t>Установленная тепловая мощность котельной - 15,645 Гкал/час. Подключенная тепловая нагрузка составляет 9,6256 Гкал/час. В качестве основного и резервного топлива на котельной используется каменный уголь. Доставка угля производится автотранспортом непосредственно с разреза.</t>
  </si>
  <si>
    <t>МУП "Полигон"</t>
  </si>
  <si>
    <t>_____________В.В. Шпет</t>
  </si>
  <si>
    <t>_____________ В.В. Шпет</t>
  </si>
  <si>
    <t>________________ В.В. Шпет</t>
  </si>
  <si>
    <t>______________В.В. Шпет</t>
  </si>
  <si>
    <t>______________ В.В. Шпет</t>
  </si>
  <si>
    <t>тепловых сетей с. Белый Яр, д.Кайбалы</t>
  </si>
  <si>
    <t>Котельная №2, с. Белый Яр</t>
  </si>
  <si>
    <t>на 01.10.2021 год</t>
  </si>
  <si>
    <t>на 2022 год</t>
  </si>
  <si>
    <t>на 05.2022 год</t>
  </si>
  <si>
    <t>Расчет количества тепловой энергии на отопление и ГВС на 2022 год</t>
  </si>
  <si>
    <t>По договорам на 2022 год</t>
  </si>
  <si>
    <t>Котельная БМК</t>
  </si>
  <si>
    <r>
      <t xml:space="preserve">Источник теплоснабжения: </t>
    </r>
    <r>
      <rPr>
        <b/>
        <sz val="10"/>
        <rFont val="Arial"/>
        <family val="2"/>
      </rPr>
      <t>Котельная БМК</t>
    </r>
  </si>
  <si>
    <t xml:space="preserve">        КотельнаяБМК - отдельно стоящее здание, построена в 2023 году и является источноком теплоснабжения потребителей с.Белый Яр.</t>
  </si>
  <si>
    <t>Котельная БМК строится в соответствии с проектом. На период 2022-2024 гг предусмотрены следующие мероприятия:</t>
  </si>
  <si>
    <t>«Строительство тепловой сети от ТК (проект) до нового микрорайона "Белый Яр -2" (2Ду300 надземно/подземного исполнения, прогнозной протяжённости 1 643 м).»</t>
  </si>
  <si>
    <t xml:space="preserve">«Строительство блочно-модульной котельной на твердом топливе, теплопроизводительностью 12 Гкал/ч, с возможным расширением до 20 Гкал/ч в с. Белый Яр» </t>
  </si>
  <si>
    <t>Строительство тепловой сети для подключения к системе теплоснабжения многоквартирных жилых домов, объектов социального назначения, расположенных в с. Белый Яр"(2Ду400/350/300 надземно/подземного исполнения, прогнозной протяжённости 1 636 м)»</t>
  </si>
  <si>
    <t>Установка дополнительного модуля и котла КВм-3,5ТТ мощностью 3 Гкал/ч (изготовление и поставка оборудования, выполнение строительно-монтажных работ)</t>
  </si>
  <si>
    <t>Получение актов ввода в эксплуатацию планируется после завершения строительных работ и проведения испытаний оборудования.</t>
  </si>
  <si>
    <t>Наименование предприятия: Акционерное общество «Абаканская ТЭЦ»</t>
  </si>
  <si>
    <t>655017, Республика Хакасия, г.о. город Абакан, г. Абакан, р-н Абаканской ТЭЦ</t>
  </si>
  <si>
    <t>тел.: +7 (3902) 22-90-34</t>
  </si>
  <si>
    <t>Руководитель: представитель по доверенности А.А. Щукин</t>
  </si>
  <si>
    <t>Адрес котельной: Республика Хакасия, Алтайский район, с. Белый Яр, ул. Луговая, 1В</t>
  </si>
  <si>
    <t>Представитель по доверенности</t>
  </si>
  <si>
    <t>А.А. Щукин</t>
  </si>
  <si>
    <t>Адрес котельной : Республика Хакасия, Алтайский район, с.Белый Яр, ул.Мира, 8 «Б»</t>
  </si>
  <si>
    <t xml:space="preserve">Пояснительная записка к актуализации Схемы теплоснабжения территории муниципального образования Белоярский сельсовет Алтайского района РХ на 2023 год </t>
  </si>
  <si>
    <t>на 2022 3год</t>
  </si>
  <si>
    <t>на 2023 год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</si>
</sst>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"/>
    <numFmt numFmtId="198" formatCode="#,##0_ ;\-#,##0\ "/>
    <numFmt numFmtId="199" formatCode="#,##0.0_р_."/>
    <numFmt numFmtId="200" formatCode="#,##0.0"/>
    <numFmt numFmtId="201" formatCode="#,##0.0000&quot;р.&quot;"/>
    <numFmt numFmtId="202" formatCode="0.00000000"/>
    <numFmt numFmtId="203" formatCode="0000000000"/>
    <numFmt numFmtId="204" formatCode="0.00;[Red]\-0.00"/>
    <numFmt numFmtId="205" formatCode="#,##0.000"/>
    <numFmt numFmtId="206" formatCode="[$-FC19]d\ mmmm\ yyyy\ &quot;г.&quot;"/>
    <numFmt numFmtId="207" formatCode="_-* #,##0.000_р_._-;\-* #,##0.000_р_._-;_-* &quot;-&quot;??_р_._-;_-@_-"/>
    <numFmt numFmtId="208" formatCode="0.0000000"/>
    <numFmt numFmtId="209" formatCode="000000"/>
    <numFmt numFmtId="210" formatCode="mmm/yyyy"/>
    <numFmt numFmtId="211" formatCode="0.000000000"/>
    <numFmt numFmtId="212" formatCode="0.0000000000"/>
    <numFmt numFmtId="213" formatCode="#,##0.000_р_."/>
    <numFmt numFmtId="214" formatCode="#,##0.00_р_."/>
    <numFmt numFmtId="215" formatCode="#,##0.00&quot;р.&quot;"/>
    <numFmt numFmtId="216" formatCode="#,##0&quot;р.&quot;"/>
  </numFmts>
  <fonts count="46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12"/>
      <name val="Times New Roman"/>
      <family val="1"/>
    </font>
    <font>
      <sz val="20"/>
      <name val="Times New Roman"/>
      <family val="1"/>
    </font>
    <font>
      <sz val="10"/>
      <color indexed="14"/>
      <name val="Arial"/>
      <family val="2"/>
    </font>
    <font>
      <b/>
      <sz val="12"/>
      <name val="Times New Roman"/>
      <family val="1"/>
    </font>
    <font>
      <sz val="22"/>
      <name val="Arial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24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8">
    <xf numFmtId="0" fontId="0" fillId="0" borderId="0" xfId="0" applyAlignment="1">
      <alignment/>
    </xf>
    <xf numFmtId="0" fontId="0" fillId="0" borderId="0" xfId="0" applyFont="1" applyFill="1" applyAlignment="1">
      <alignment/>
    </xf>
    <xf numFmtId="188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25" fillId="0" borderId="20" xfId="0" applyFont="1" applyBorder="1" applyAlignment="1">
      <alignment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0" fontId="21" fillId="0" borderId="13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center"/>
    </xf>
    <xf numFmtId="0" fontId="23" fillId="0" borderId="24" xfId="0" applyFont="1" applyBorder="1" applyAlignment="1">
      <alignment wrapText="1"/>
    </xf>
    <xf numFmtId="2" fontId="23" fillId="0" borderId="16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2" fontId="23" fillId="0" borderId="25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6" xfId="0" applyFont="1" applyBorder="1" applyAlignment="1">
      <alignment wrapText="1"/>
    </xf>
    <xf numFmtId="2" fontId="23" fillId="0" borderId="14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2" fontId="23" fillId="0" borderId="18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wrapText="1"/>
    </xf>
    <xf numFmtId="2" fontId="25" fillId="0" borderId="30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wrapText="1"/>
    </xf>
    <xf numFmtId="2" fontId="25" fillId="0" borderId="35" xfId="0" applyNumberFormat="1" applyFont="1" applyBorder="1" applyAlignment="1">
      <alignment horizontal="center" vertical="center"/>
    </xf>
    <xf numFmtId="2" fontId="25" fillId="0" borderId="36" xfId="0" applyNumberFormat="1" applyFont="1" applyBorder="1" applyAlignment="1">
      <alignment horizontal="center" vertical="center"/>
    </xf>
    <xf numFmtId="2" fontId="25" fillId="0" borderId="37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2" fontId="23" fillId="0" borderId="0" xfId="0" applyNumberFormat="1" applyFont="1" applyAlignment="1">
      <alignment/>
    </xf>
    <xf numFmtId="2" fontId="25" fillId="0" borderId="0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40" xfId="0" applyNumberFormat="1" applyFont="1" applyBorder="1" applyAlignment="1">
      <alignment horizontal="center" vertical="center"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188" fontId="0" fillId="0" borderId="21" xfId="56" applyNumberFormat="1" applyBorder="1" applyAlignment="1">
      <alignment horizontal="center" vertical="center" wrapText="1"/>
      <protection/>
    </xf>
    <xf numFmtId="188" fontId="0" fillId="0" borderId="22" xfId="56" applyNumberFormat="1" applyBorder="1" applyAlignment="1">
      <alignment horizontal="center" vertical="center" wrapText="1"/>
      <protection/>
    </xf>
    <xf numFmtId="0" fontId="0" fillId="0" borderId="16" xfId="56" applyBorder="1" applyAlignment="1">
      <alignment horizontal="center"/>
      <protection/>
    </xf>
    <xf numFmtId="0" fontId="21" fillId="0" borderId="24" xfId="56" applyFont="1" applyBorder="1">
      <alignment/>
      <protection/>
    </xf>
    <xf numFmtId="188" fontId="0" fillId="0" borderId="16" xfId="56" applyNumberFormat="1" applyBorder="1" applyAlignment="1">
      <alignment horizontal="center"/>
      <protection/>
    </xf>
    <xf numFmtId="188" fontId="0" fillId="0" borderId="25" xfId="56" applyNumberFormat="1" applyBorder="1" applyAlignment="1">
      <alignment horizontal="center"/>
      <protection/>
    </xf>
    <xf numFmtId="0" fontId="0" fillId="0" borderId="14" xfId="56" applyBorder="1" applyAlignment="1">
      <alignment horizontal="center"/>
      <protection/>
    </xf>
    <xf numFmtId="0" fontId="0" fillId="0" borderId="26" xfId="56" applyBorder="1">
      <alignment/>
      <protection/>
    </xf>
    <xf numFmtId="2" fontId="0" fillId="0" borderId="18" xfId="56" applyNumberFormat="1" applyBorder="1" applyAlignment="1">
      <alignment horizontal="center"/>
      <protection/>
    </xf>
    <xf numFmtId="0" fontId="21" fillId="0" borderId="26" xfId="56" applyFont="1" applyBorder="1">
      <alignment/>
      <protection/>
    </xf>
    <xf numFmtId="0" fontId="0" fillId="0" borderId="10" xfId="56" applyBorder="1" applyAlignment="1">
      <alignment horizontal="center"/>
      <protection/>
    </xf>
    <xf numFmtId="0" fontId="21" fillId="0" borderId="11" xfId="56" applyFont="1" applyBorder="1" applyAlignment="1">
      <alignment horizontal="center"/>
      <protection/>
    </xf>
    <xf numFmtId="0" fontId="21" fillId="0" borderId="20" xfId="56" applyFont="1" applyBorder="1">
      <alignment/>
      <protection/>
    </xf>
    <xf numFmtId="2" fontId="21" fillId="0" borderId="11" xfId="56" applyNumberFormat="1" applyFont="1" applyBorder="1" applyAlignment="1">
      <alignment horizontal="center"/>
      <protection/>
    </xf>
    <xf numFmtId="2" fontId="21" fillId="0" borderId="13" xfId="56" applyNumberFormat="1" applyFont="1" applyBorder="1" applyAlignment="1">
      <alignment horizontal="center"/>
      <protection/>
    </xf>
    <xf numFmtId="188" fontId="0" fillId="0" borderId="0" xfId="56" applyNumberFormat="1" applyAlignment="1">
      <alignment horizontal="center"/>
      <protection/>
    </xf>
    <xf numFmtId="0" fontId="0" fillId="0" borderId="0" xfId="56" applyFont="1" applyFill="1" applyBorder="1">
      <alignment/>
      <protection/>
    </xf>
    <xf numFmtId="0" fontId="22" fillId="0" borderId="0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4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1" fillId="0" borderId="3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36" xfId="0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0" fontId="0" fillId="0" borderId="45" xfId="0" applyBorder="1" applyAlignment="1">
      <alignment wrapText="1"/>
    </xf>
    <xf numFmtId="0" fontId="21" fillId="0" borderId="4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42" xfId="0" applyFont="1" applyBorder="1" applyAlignment="1">
      <alignment horizontal="left" wrapText="1"/>
    </xf>
    <xf numFmtId="2" fontId="0" fillId="0" borderId="14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2" fontId="0" fillId="0" borderId="47" xfId="0" applyNumberFormat="1" applyBorder="1" applyAlignment="1">
      <alignment horizontal="center" wrapText="1"/>
    </xf>
    <xf numFmtId="2" fontId="0" fillId="0" borderId="26" xfId="0" applyNumberFormat="1" applyBorder="1" applyAlignment="1">
      <alignment horizontal="center" wrapText="1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7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20" xfId="0" applyNumberFormat="1" applyFont="1" applyBorder="1" applyAlignment="1">
      <alignment/>
    </xf>
    <xf numFmtId="0" fontId="0" fillId="0" borderId="51" xfId="0" applyBorder="1" applyAlignment="1">
      <alignment wrapText="1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21" fillId="0" borderId="38" xfId="0" applyFont="1" applyBorder="1" applyAlignment="1">
      <alignment/>
    </xf>
    <xf numFmtId="2" fontId="21" fillId="0" borderId="18" xfId="0" applyNumberFormat="1" applyFont="1" applyBorder="1" applyAlignment="1">
      <alignment horizontal="center" vertical="center"/>
    </xf>
    <xf numFmtId="0" fontId="0" fillId="0" borderId="0" xfId="55" applyFill="1">
      <alignment/>
      <protection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Alignment="1">
      <alignment horizontal="center" vertical="center"/>
      <protection/>
    </xf>
    <xf numFmtId="2" fontId="0" fillId="0" borderId="0" xfId="55" applyNumberFormat="1" applyFont="1" applyFill="1" applyAlignment="1">
      <alignment horizontal="center" vertical="center"/>
      <protection/>
    </xf>
    <xf numFmtId="0" fontId="21" fillId="0" borderId="0" xfId="55" applyFont="1" applyFill="1" applyAlignment="1">
      <alignment horizontal="left" vertical="center"/>
      <protection/>
    </xf>
    <xf numFmtId="0" fontId="0" fillId="0" borderId="0" xfId="55">
      <alignment/>
      <protection/>
    </xf>
    <xf numFmtId="0" fontId="0" fillId="0" borderId="0" xfId="55" applyFont="1" applyFill="1" applyAlignment="1">
      <alignment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2" fontId="23" fillId="0" borderId="12" xfId="55" applyNumberFormat="1" applyFont="1" applyFill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/>
      <protection/>
    </xf>
    <xf numFmtId="0" fontId="0" fillId="0" borderId="16" xfId="55" applyFont="1" applyFill="1" applyBorder="1" applyAlignment="1">
      <alignment horizontal="right" vertical="center"/>
      <protection/>
    </xf>
    <xf numFmtId="0" fontId="21" fillId="0" borderId="17" xfId="55" applyFont="1" applyFill="1" applyBorder="1" applyAlignment="1">
      <alignment vertical="top"/>
      <protection/>
    </xf>
    <xf numFmtId="0" fontId="0" fillId="0" borderId="17" xfId="55" applyFont="1" applyFill="1" applyBorder="1" applyAlignment="1">
      <alignment horizontal="center" vertical="center"/>
      <protection/>
    </xf>
    <xf numFmtId="0" fontId="0" fillId="0" borderId="17" xfId="55" applyFont="1" applyFill="1" applyBorder="1" applyAlignment="1">
      <alignment horizontal="center" vertical="center"/>
      <protection/>
    </xf>
    <xf numFmtId="2" fontId="0" fillId="0" borderId="17" xfId="55" applyNumberFormat="1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horizontal="right" vertical="center" wrapText="1"/>
      <protection/>
    </xf>
    <xf numFmtId="0" fontId="0" fillId="0" borderId="15" xfId="55" applyFont="1" applyFill="1" applyBorder="1" applyAlignment="1">
      <alignment vertical="top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2" fontId="0" fillId="0" borderId="15" xfId="55" applyNumberFormat="1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horizontal="center" vertical="center"/>
      <protection/>
    </xf>
    <xf numFmtId="0" fontId="0" fillId="0" borderId="18" xfId="55" applyFont="1" applyFill="1" applyBorder="1" applyAlignment="1">
      <alignment horizontal="center" vertical="center"/>
      <protection/>
    </xf>
    <xf numFmtId="0" fontId="0" fillId="0" borderId="19" xfId="55" applyFont="1" applyFill="1" applyBorder="1" applyAlignment="1">
      <alignment horizontal="center" vertical="center"/>
      <protection/>
    </xf>
    <xf numFmtId="0" fontId="0" fillId="0" borderId="48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right" vertical="center" wrapText="1"/>
      <protection/>
    </xf>
    <xf numFmtId="0" fontId="21" fillId="0" borderId="19" xfId="55" applyFont="1" applyFill="1" applyBorder="1" applyAlignment="1">
      <alignment vertical="top" wrapText="1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2" fontId="21" fillId="0" borderId="19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right" vertical="center" wrapText="1"/>
      <protection/>
    </xf>
    <xf numFmtId="0" fontId="21" fillId="0" borderId="12" xfId="55" applyFont="1" applyFill="1" applyBorder="1" applyAlignment="1">
      <alignment vertical="top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2" fontId="0" fillId="0" borderId="12" xfId="55" applyNumberFormat="1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right" vertical="center" wrapText="1"/>
      <protection/>
    </xf>
    <xf numFmtId="0" fontId="0" fillId="0" borderId="17" xfId="55" applyFont="1" applyFill="1" applyBorder="1" applyAlignment="1">
      <alignment vertical="top" wrapText="1"/>
      <protection/>
    </xf>
    <xf numFmtId="0" fontId="0" fillId="0" borderId="17" xfId="55" applyFont="1" applyFill="1" applyBorder="1" applyAlignment="1">
      <alignment horizontal="center" vertical="center" wrapText="1"/>
      <protection/>
    </xf>
    <xf numFmtId="2" fontId="0" fillId="0" borderId="17" xfId="55" applyNumberFormat="1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center" vertical="center" wrapText="1"/>
      <protection/>
    </xf>
    <xf numFmtId="0" fontId="0" fillId="3" borderId="15" xfId="55" applyFont="1" applyFill="1" applyBorder="1" applyAlignment="1">
      <alignment vertical="top" wrapText="1"/>
      <protection/>
    </xf>
    <xf numFmtId="0" fontId="0" fillId="3" borderId="15" xfId="55" applyFont="1" applyFill="1" applyBorder="1" applyAlignment="1">
      <alignment horizontal="center" vertical="center"/>
      <protection/>
    </xf>
    <xf numFmtId="0" fontId="0" fillId="0" borderId="15" xfId="55" applyFont="1" applyFill="1" applyBorder="1" applyAlignment="1">
      <alignment horizontal="center" vertical="center"/>
      <protection/>
    </xf>
    <xf numFmtId="2" fontId="0" fillId="0" borderId="15" xfId="55" applyNumberFormat="1" applyFont="1" applyFill="1" applyBorder="1" applyAlignment="1">
      <alignment horizontal="center" vertical="center"/>
      <protection/>
    </xf>
    <xf numFmtId="0" fontId="0" fillId="0" borderId="19" xfId="55" applyFont="1" applyFill="1" applyBorder="1" applyAlignment="1">
      <alignment horizontal="center" vertical="center"/>
      <protection/>
    </xf>
    <xf numFmtId="2" fontId="0" fillId="0" borderId="19" xfId="55" applyNumberFormat="1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right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2" fontId="21" fillId="0" borderId="12" xfId="55" applyNumberFormat="1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horizontal="right" vertical="center"/>
      <protection/>
    </xf>
    <xf numFmtId="0" fontId="0" fillId="0" borderId="0" xfId="55" applyFont="1">
      <alignment/>
      <protection/>
    </xf>
    <xf numFmtId="188" fontId="0" fillId="0" borderId="15" xfId="55" applyNumberFormat="1" applyFont="1" applyFill="1" applyBorder="1" applyAlignment="1">
      <alignment horizontal="center" vertical="center"/>
      <protection/>
    </xf>
    <xf numFmtId="0" fontId="0" fillId="0" borderId="15" xfId="55" applyFont="1" applyFill="1" applyBorder="1" applyAlignment="1">
      <alignment horizontal="left" vertical="top" wrapText="1"/>
      <protection/>
    </xf>
    <xf numFmtId="0" fontId="0" fillId="0" borderId="15" xfId="55" applyFont="1" applyFill="1" applyBorder="1" applyAlignment="1">
      <alignment horizontal="center" vertical="top"/>
      <protection/>
    </xf>
    <xf numFmtId="0" fontId="0" fillId="0" borderId="0" xfId="55" applyFont="1" applyFill="1">
      <alignment/>
      <protection/>
    </xf>
    <xf numFmtId="0" fontId="0" fillId="0" borderId="15" xfId="55" applyFont="1" applyFill="1" applyBorder="1" applyAlignment="1">
      <alignment horizontal="left" vertical="center" wrapText="1"/>
      <protection/>
    </xf>
    <xf numFmtId="0" fontId="0" fillId="0" borderId="15" xfId="55" applyFill="1" applyBorder="1" applyAlignment="1">
      <alignment wrapText="1"/>
      <protection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21" fillId="0" borderId="0" xfId="55" applyFont="1">
      <alignment/>
      <protection/>
    </xf>
    <xf numFmtId="0" fontId="0" fillId="7" borderId="15" xfId="55" applyFont="1" applyFill="1" applyBorder="1" applyAlignment="1">
      <alignment vertical="top" wrapText="1"/>
      <protection/>
    </xf>
    <xf numFmtId="0" fontId="0" fillId="7" borderId="15" xfId="55" applyFont="1" applyFill="1" applyBorder="1" applyAlignment="1">
      <alignment horizontal="center" vertical="center"/>
      <protection/>
    </xf>
    <xf numFmtId="0" fontId="0" fillId="7" borderId="15" xfId="55" applyFont="1" applyFill="1" applyBorder="1" applyAlignment="1">
      <alignment horizontal="center" vertical="center"/>
      <protection/>
    </xf>
    <xf numFmtId="2" fontId="0" fillId="7" borderId="15" xfId="55" applyNumberFormat="1" applyFont="1" applyFill="1" applyBorder="1" applyAlignment="1">
      <alignment horizontal="center" vertical="center"/>
      <protection/>
    </xf>
    <xf numFmtId="0" fontId="0" fillId="7" borderId="18" xfId="55" applyFont="1" applyFill="1" applyBorder="1" applyAlignment="1">
      <alignment horizontal="center" vertical="center"/>
      <protection/>
    </xf>
    <xf numFmtId="0" fontId="0" fillId="7" borderId="0" xfId="55" applyFill="1">
      <alignment/>
      <protection/>
    </xf>
    <xf numFmtId="0" fontId="0" fillId="7" borderId="15" xfId="55" applyFill="1" applyBorder="1" applyAlignment="1">
      <alignment wrapText="1"/>
      <protection/>
    </xf>
    <xf numFmtId="0" fontId="21" fillId="0" borderId="11" xfId="55" applyFont="1" applyFill="1" applyBorder="1" applyAlignment="1">
      <alignment horizontal="right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2" fontId="21" fillId="0" borderId="12" xfId="55" applyNumberFormat="1" applyFont="1" applyFill="1" applyBorder="1" applyAlignment="1">
      <alignment horizontal="center" vertical="center" wrapText="1"/>
      <protection/>
    </xf>
    <xf numFmtId="0" fontId="0" fillId="0" borderId="0" xfId="55" applyFill="1" applyBorder="1">
      <alignment/>
      <protection/>
    </xf>
    <xf numFmtId="0" fontId="0" fillId="0" borderId="0" xfId="55" applyFill="1" applyBorder="1" applyAlignment="1">
      <alignment/>
      <protection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2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55" applyFill="1" applyAlignment="1">
      <alignment wrapText="1"/>
      <protection/>
    </xf>
    <xf numFmtId="188" fontId="0" fillId="0" borderId="0" xfId="55" applyNumberFormat="1" applyFont="1" applyFill="1" applyAlignment="1">
      <alignment horizontal="center" vertical="center"/>
      <protection/>
    </xf>
    <xf numFmtId="0" fontId="0" fillId="4" borderId="15" xfId="55" applyFont="1" applyFill="1" applyBorder="1" applyAlignment="1">
      <alignment horizontal="center" vertical="center"/>
      <protection/>
    </xf>
    <xf numFmtId="0" fontId="0" fillId="3" borderId="15" xfId="55" applyFont="1" applyFill="1" applyBorder="1" applyAlignment="1">
      <alignment horizontal="center" vertical="center"/>
      <protection/>
    </xf>
    <xf numFmtId="2" fontId="0" fillId="3" borderId="15" xfId="55" applyNumberFormat="1" applyFont="1" applyFill="1" applyBorder="1" applyAlignment="1">
      <alignment horizontal="center" vertical="center"/>
      <protection/>
    </xf>
    <xf numFmtId="0" fontId="0" fillId="3" borderId="18" xfId="55" applyFont="1" applyFill="1" applyBorder="1" applyAlignment="1">
      <alignment horizontal="center" vertical="center"/>
      <protection/>
    </xf>
    <xf numFmtId="0" fontId="0" fillId="3" borderId="0" xfId="55" applyFill="1">
      <alignment/>
      <protection/>
    </xf>
    <xf numFmtId="0" fontId="0" fillId="0" borderId="41" xfId="55" applyFont="1" applyFill="1" applyBorder="1" applyAlignment="1">
      <alignment vertical="top" wrapText="1"/>
      <protection/>
    </xf>
    <xf numFmtId="2" fontId="21" fillId="0" borderId="15" xfId="55" applyNumberFormat="1" applyFont="1" applyFill="1" applyBorder="1" applyAlignment="1">
      <alignment horizontal="center" vertical="center"/>
      <protection/>
    </xf>
    <xf numFmtId="0" fontId="21" fillId="0" borderId="53" xfId="55" applyFont="1" applyFill="1" applyBorder="1" applyAlignment="1">
      <alignment vertical="top"/>
      <protection/>
    </xf>
    <xf numFmtId="0" fontId="21" fillId="0" borderId="13" xfId="55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13" xfId="55" applyFont="1" applyFill="1" applyBorder="1" applyAlignment="1">
      <alignment horizontal="center" vertical="center" wrapText="1"/>
      <protection/>
    </xf>
    <xf numFmtId="0" fontId="0" fillId="0" borderId="25" xfId="55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horizontal="center" vertical="center"/>
      <protection/>
    </xf>
    <xf numFmtId="188" fontId="23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2" fontId="25" fillId="0" borderId="2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" fontId="23" fillId="0" borderId="48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2" fontId="25" fillId="0" borderId="4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188" fontId="23" fillId="0" borderId="19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0" borderId="0" xfId="56" applyFont="1" applyAlignment="1">
      <alignment horizontal="center" wrapText="1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2" fontId="23" fillId="24" borderId="54" xfId="0" applyNumberFormat="1" applyFont="1" applyFill="1" applyBorder="1" applyAlignment="1">
      <alignment horizontal="center" vertical="center"/>
    </xf>
    <xf numFmtId="188" fontId="22" fillId="0" borderId="0" xfId="56" applyNumberFormat="1" applyFont="1" applyAlignment="1">
      <alignment horizontal="center" wrapText="1"/>
      <protection/>
    </xf>
    <xf numFmtId="188" fontId="0" fillId="0" borderId="40" xfId="56" applyNumberFormat="1" applyFont="1" applyBorder="1" applyAlignment="1">
      <alignment horizontal="center" vertical="center" wrapText="1"/>
      <protection/>
    </xf>
    <xf numFmtId="188" fontId="0" fillId="0" borderId="55" xfId="56" applyNumberFormat="1" applyBorder="1" applyAlignment="1">
      <alignment horizontal="center"/>
      <protection/>
    </xf>
    <xf numFmtId="188" fontId="0" fillId="0" borderId="17" xfId="56" applyNumberFormat="1" applyBorder="1" applyAlignment="1">
      <alignment horizontal="center"/>
      <protection/>
    </xf>
    <xf numFmtId="2" fontId="0" fillId="0" borderId="56" xfId="56" applyNumberFormat="1" applyBorder="1" applyAlignment="1">
      <alignment horizontal="center"/>
      <protection/>
    </xf>
    <xf numFmtId="2" fontId="0" fillId="0" borderId="14" xfId="56" applyNumberFormat="1" applyBorder="1" applyAlignment="1">
      <alignment horizontal="center"/>
      <protection/>
    </xf>
    <xf numFmtId="2" fontId="0" fillId="0" borderId="15" xfId="56" applyNumberFormat="1" applyBorder="1" applyAlignment="1">
      <alignment horizontal="center"/>
      <protection/>
    </xf>
    <xf numFmtId="0" fontId="0" fillId="0" borderId="26" xfId="56" applyFont="1" applyBorder="1">
      <alignment/>
      <protection/>
    </xf>
    <xf numFmtId="2" fontId="0" fillId="0" borderId="57" xfId="56" applyNumberFormat="1" applyBorder="1" applyAlignment="1">
      <alignment horizontal="center"/>
      <protection/>
    </xf>
    <xf numFmtId="2" fontId="0" fillId="0" borderId="10" xfId="56" applyNumberFormat="1" applyBorder="1" applyAlignment="1">
      <alignment horizontal="center"/>
      <protection/>
    </xf>
    <xf numFmtId="2" fontId="0" fillId="0" borderId="19" xfId="56" applyNumberFormat="1" applyBorder="1" applyAlignment="1">
      <alignment horizontal="center"/>
      <protection/>
    </xf>
    <xf numFmtId="2" fontId="0" fillId="0" borderId="48" xfId="56" applyNumberFormat="1" applyBorder="1" applyAlignment="1">
      <alignment horizontal="center"/>
      <protection/>
    </xf>
    <xf numFmtId="2" fontId="21" fillId="0" borderId="39" xfId="56" applyNumberFormat="1" applyFont="1" applyBorder="1" applyAlignment="1">
      <alignment horizontal="center"/>
      <protection/>
    </xf>
    <xf numFmtId="2" fontId="21" fillId="0" borderId="12" xfId="56" applyNumberFormat="1" applyFont="1" applyBorder="1" applyAlignment="1">
      <alignment horizontal="center"/>
      <protection/>
    </xf>
    <xf numFmtId="0" fontId="0" fillId="0" borderId="0" xfId="53">
      <alignment/>
      <protection/>
    </xf>
    <xf numFmtId="0" fontId="25" fillId="0" borderId="0" xfId="0" applyFont="1" applyAlignment="1">
      <alignment vertical="justify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Alignment="1">
      <alignment vertical="justify"/>
    </xf>
    <xf numFmtId="0" fontId="30" fillId="0" borderId="0" xfId="0" applyFont="1" applyAlignment="1">
      <alignment/>
    </xf>
    <xf numFmtId="0" fontId="23" fillId="0" borderId="0" xfId="0" applyFont="1" applyAlignment="1">
      <alignment horizontal="center" vertical="justify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justify"/>
    </xf>
    <xf numFmtId="0" fontId="25" fillId="0" borderId="0" xfId="0" applyFont="1" applyAlignment="1">
      <alignment horizontal="left" vertical="justify"/>
    </xf>
    <xf numFmtId="0" fontId="25" fillId="0" borderId="0" xfId="0" applyFont="1" applyAlignment="1">
      <alignment horizontal="right" vertical="justify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distributed"/>
    </xf>
    <xf numFmtId="0" fontId="0" fillId="0" borderId="0" xfId="0" applyAlignment="1">
      <alignment horizontal="left" indent="15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textRotation="90" wrapText="1"/>
    </xf>
    <xf numFmtId="0" fontId="36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90" fontId="0" fillId="0" borderId="15" xfId="0" applyNumberForma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90" fontId="21" fillId="0" borderId="40" xfId="0" applyNumberFormat="1" applyFont="1" applyBorder="1" applyAlignment="1">
      <alignment horizontal="center" vertical="center"/>
    </xf>
    <xf numFmtId="0" fontId="21" fillId="0" borderId="0" xfId="55" applyFont="1" applyFill="1" applyAlignment="1">
      <alignment wrapText="1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left" vertical="center"/>
      <protection/>
    </xf>
    <xf numFmtId="0" fontId="0" fillId="3" borderId="14" xfId="55" applyFont="1" applyFill="1" applyBorder="1" applyAlignment="1">
      <alignment horizontal="right" vertical="center"/>
      <protection/>
    </xf>
    <xf numFmtId="0" fontId="0" fillId="7" borderId="14" xfId="55" applyFont="1" applyFill="1" applyBorder="1" applyAlignment="1">
      <alignment horizontal="right" vertical="center"/>
      <protection/>
    </xf>
    <xf numFmtId="0" fontId="0" fillId="7" borderId="53" xfId="55" applyFont="1" applyFill="1" applyBorder="1" applyAlignment="1">
      <alignment vertical="top" wrapText="1"/>
      <protection/>
    </xf>
    <xf numFmtId="0" fontId="25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2" fontId="2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1" fontId="23" fillId="0" borderId="15" xfId="0" applyNumberFormat="1" applyFont="1" applyBorder="1" applyAlignment="1">
      <alignment horizontal="center" vertical="center" wrapText="1"/>
    </xf>
    <xf numFmtId="2" fontId="23" fillId="0" borderId="15" xfId="54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88" fontId="23" fillId="3" borderId="15" xfId="54" applyNumberFormat="1" applyFont="1" applyFill="1" applyBorder="1" applyAlignment="1">
      <alignment horizontal="center" vertical="center" wrapText="1"/>
      <protection/>
    </xf>
    <xf numFmtId="188" fontId="23" fillId="11" borderId="15" xfId="54" applyNumberFormat="1" applyFont="1" applyFill="1" applyBorder="1" applyAlignment="1">
      <alignment horizontal="center" vertical="center" wrapText="1"/>
      <protection/>
    </xf>
    <xf numFmtId="1" fontId="23" fillId="0" borderId="15" xfId="54" applyNumberFormat="1" applyFont="1" applyFill="1" applyBorder="1" applyAlignment="1">
      <alignment horizontal="center" vertical="center" wrapText="1"/>
      <protection/>
    </xf>
    <xf numFmtId="188" fontId="23" fillId="0" borderId="15" xfId="54" applyNumberFormat="1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2" fontId="23" fillId="3" borderId="15" xfId="54" applyNumberFormat="1" applyFont="1" applyFill="1" applyBorder="1" applyAlignment="1">
      <alignment horizontal="center" vertical="center" wrapText="1"/>
      <protection/>
    </xf>
    <xf numFmtId="2" fontId="23" fillId="11" borderId="15" xfId="54" applyNumberFormat="1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/>
      <protection/>
    </xf>
    <xf numFmtId="2" fontId="23" fillId="0" borderId="15" xfId="54" applyNumberFormat="1" applyFont="1" applyFill="1" applyBorder="1" applyAlignment="1">
      <alignment horizontal="center" vertical="center"/>
      <protection/>
    </xf>
    <xf numFmtId="1" fontId="23" fillId="0" borderId="15" xfId="54" applyNumberFormat="1" applyFont="1" applyFill="1" applyBorder="1" applyAlignment="1">
      <alignment horizontal="center" vertical="center"/>
      <protection/>
    </xf>
    <xf numFmtId="0" fontId="25" fillId="0" borderId="15" xfId="0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 wrapText="1"/>
    </xf>
    <xf numFmtId="197" fontId="25" fillId="0" borderId="15" xfId="0" applyNumberFormat="1" applyFont="1" applyBorder="1" applyAlignment="1">
      <alignment horizontal="center" vertical="center" wrapText="1"/>
    </xf>
    <xf numFmtId="190" fontId="25" fillId="0" borderId="15" xfId="0" applyNumberFormat="1" applyFont="1" applyBorder="1" applyAlignment="1">
      <alignment horizontal="center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190" fontId="23" fillId="0" borderId="15" xfId="0" applyNumberFormat="1" applyFont="1" applyBorder="1" applyAlignment="1">
      <alignment horizontal="center" vertical="center" wrapText="1"/>
    </xf>
    <xf numFmtId="188" fontId="23" fillId="24" borderId="18" xfId="54" applyNumberFormat="1" applyFont="1" applyFill="1" applyBorder="1" applyAlignment="1">
      <alignment horizontal="center" vertical="center" wrapText="1"/>
      <protection/>
    </xf>
    <xf numFmtId="2" fontId="23" fillId="24" borderId="18" xfId="54" applyNumberFormat="1" applyFont="1" applyFill="1" applyBorder="1" applyAlignment="1">
      <alignment horizontal="center" vertical="center" wrapText="1"/>
      <protection/>
    </xf>
    <xf numFmtId="0" fontId="25" fillId="0" borderId="26" xfId="0" applyNumberFormat="1" applyFont="1" applyBorder="1" applyAlignment="1">
      <alignment horizontal="center" vertical="center"/>
    </xf>
    <xf numFmtId="0" fontId="25" fillId="0" borderId="26" xfId="54" applyFont="1" applyFill="1" applyBorder="1" applyAlignment="1">
      <alignment horizontal="center" vertical="center"/>
      <protection/>
    </xf>
    <xf numFmtId="2" fontId="25" fillId="0" borderId="19" xfId="0" applyNumberFormat="1" applyFont="1" applyBorder="1" applyAlignment="1">
      <alignment horizontal="center" vertical="center" wrapText="1"/>
    </xf>
    <xf numFmtId="1" fontId="25" fillId="0" borderId="19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190" fontId="25" fillId="0" borderId="19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1" fontId="25" fillId="0" borderId="59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90" fontId="23" fillId="0" borderId="15" xfId="0" applyNumberFormat="1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2" fontId="23" fillId="0" borderId="18" xfId="54" applyNumberFormat="1" applyFont="1" applyFill="1" applyBorder="1" applyAlignment="1">
      <alignment horizontal="center" vertical="center" wrapText="1"/>
      <protection/>
    </xf>
    <xf numFmtId="2" fontId="23" fillId="25" borderId="15" xfId="0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 wrapText="1"/>
    </xf>
    <xf numFmtId="188" fontId="23" fillId="0" borderId="15" xfId="0" applyNumberFormat="1" applyFont="1" applyBorder="1" applyAlignment="1">
      <alignment horizontal="center" vertical="center"/>
    </xf>
    <xf numFmtId="1" fontId="25" fillId="0" borderId="47" xfId="0" applyNumberFormat="1" applyFont="1" applyBorder="1" applyAlignment="1">
      <alignment horizontal="center" vertical="center" wrapText="1"/>
    </xf>
    <xf numFmtId="1" fontId="23" fillId="0" borderId="47" xfId="0" applyNumberFormat="1" applyFont="1" applyBorder="1" applyAlignment="1">
      <alignment horizontal="center" vertical="center"/>
    </xf>
    <xf numFmtId="1" fontId="23" fillId="0" borderId="47" xfId="0" applyNumberFormat="1" applyFont="1" applyBorder="1" applyAlignment="1">
      <alignment horizontal="center" vertical="center" wrapText="1"/>
    </xf>
    <xf numFmtId="188" fontId="23" fillId="0" borderId="19" xfId="0" applyNumberFormat="1" applyFont="1" applyBorder="1" applyAlignment="1">
      <alignment horizontal="center" vertical="center"/>
    </xf>
    <xf numFmtId="2" fontId="23" fillId="0" borderId="48" xfId="0" applyNumberFormat="1" applyFont="1" applyBorder="1" applyAlignment="1">
      <alignment horizontal="center" vertical="center"/>
    </xf>
    <xf numFmtId="1" fontId="23" fillId="0" borderId="49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60" xfId="0" applyFont="1" applyBorder="1" applyAlignment="1">
      <alignment/>
    </xf>
    <xf numFmtId="0" fontId="23" fillId="0" borderId="16" xfId="0" applyFont="1" applyBorder="1" applyAlignment="1">
      <alignment/>
    </xf>
    <xf numFmtId="0" fontId="25" fillId="0" borderId="24" xfId="0" applyNumberFormat="1" applyFont="1" applyBorder="1" applyAlignment="1">
      <alignment horizontal="center" vertical="center"/>
    </xf>
    <xf numFmtId="0" fontId="23" fillId="0" borderId="17" xfId="54" applyFont="1" applyFill="1" applyBorder="1" applyAlignment="1">
      <alignment horizontal="center" vertical="center" wrapText="1"/>
      <protection/>
    </xf>
    <xf numFmtId="1" fontId="23" fillId="0" borderId="17" xfId="54" applyNumberFormat="1" applyFont="1" applyFill="1" applyBorder="1" applyAlignment="1">
      <alignment horizontal="center" vertical="center" wrapText="1"/>
      <protection/>
    </xf>
    <xf numFmtId="2" fontId="23" fillId="0" borderId="17" xfId="54" applyNumberFormat="1" applyFont="1" applyFill="1" applyBorder="1" applyAlignment="1">
      <alignment horizontal="center" vertical="center" wrapText="1"/>
      <protection/>
    </xf>
    <xf numFmtId="0" fontId="23" fillId="0" borderId="17" xfId="0" applyFont="1" applyBorder="1" applyAlignment="1">
      <alignment horizontal="center" vertical="center" wrapText="1"/>
    </xf>
    <xf numFmtId="190" fontId="23" fillId="0" borderId="17" xfId="0" applyNumberFormat="1" applyFont="1" applyFill="1" applyBorder="1" applyAlignment="1">
      <alignment horizontal="center" vertical="center" wrapText="1"/>
    </xf>
    <xf numFmtId="188" fontId="23" fillId="3" borderId="17" xfId="54" applyNumberFormat="1" applyFont="1" applyFill="1" applyBorder="1" applyAlignment="1">
      <alignment horizontal="center" vertical="center" wrapText="1"/>
      <protection/>
    </xf>
    <xf numFmtId="188" fontId="23" fillId="11" borderId="17" xfId="54" applyNumberFormat="1" applyFont="1" applyFill="1" applyBorder="1" applyAlignment="1">
      <alignment horizontal="center" vertical="center" wrapText="1"/>
      <protection/>
    </xf>
    <xf numFmtId="188" fontId="23" fillId="24" borderId="25" xfId="54" applyNumberFormat="1" applyFont="1" applyFill="1" applyBorder="1" applyAlignment="1">
      <alignment horizontal="center" vertical="center" wrapText="1"/>
      <protection/>
    </xf>
    <xf numFmtId="0" fontId="23" fillId="0" borderId="52" xfId="0" applyFont="1" applyBorder="1" applyAlignment="1">
      <alignment horizontal="center" vertical="center" wrapText="1"/>
    </xf>
    <xf numFmtId="188" fontId="23" fillId="0" borderId="17" xfId="54" applyNumberFormat="1" applyFont="1" applyFill="1" applyBorder="1" applyAlignment="1">
      <alignment horizontal="center" vertical="center" wrapText="1"/>
      <protection/>
    </xf>
    <xf numFmtId="2" fontId="23" fillId="0" borderId="25" xfId="54" applyNumberFormat="1" applyFont="1" applyFill="1" applyBorder="1" applyAlignment="1">
      <alignment horizontal="center" vertical="center" wrapText="1"/>
      <protection/>
    </xf>
    <xf numFmtId="0" fontId="23" fillId="0" borderId="41" xfId="54" applyFont="1" applyFill="1" applyBorder="1" applyAlignment="1">
      <alignment horizontal="center" vertical="center" wrapText="1"/>
      <protection/>
    </xf>
    <xf numFmtId="1" fontId="23" fillId="0" borderId="41" xfId="54" applyNumberFormat="1" applyFont="1" applyFill="1" applyBorder="1" applyAlignment="1">
      <alignment horizontal="center" vertical="center" wrapText="1"/>
      <protection/>
    </xf>
    <xf numFmtId="2" fontId="23" fillId="0" borderId="41" xfId="54" applyNumberFormat="1" applyFont="1" applyFill="1" applyBorder="1" applyAlignment="1">
      <alignment horizontal="center" vertical="center" wrapText="1"/>
      <protection/>
    </xf>
    <xf numFmtId="0" fontId="23" fillId="0" borderId="41" xfId="0" applyFont="1" applyBorder="1" applyAlignment="1">
      <alignment horizontal="center" vertical="center" wrapText="1"/>
    </xf>
    <xf numFmtId="190" fontId="23" fillId="0" borderId="41" xfId="0" applyNumberFormat="1" applyFont="1" applyFill="1" applyBorder="1" applyAlignment="1">
      <alignment horizontal="center" vertical="center" wrapText="1"/>
    </xf>
    <xf numFmtId="188" fontId="23" fillId="3" borderId="41" xfId="54" applyNumberFormat="1" applyFont="1" applyFill="1" applyBorder="1" applyAlignment="1">
      <alignment horizontal="center" vertical="center" wrapText="1"/>
      <protection/>
    </xf>
    <xf numFmtId="188" fontId="23" fillId="11" borderId="41" xfId="54" applyNumberFormat="1" applyFont="1" applyFill="1" applyBorder="1" applyAlignment="1">
      <alignment horizontal="center" vertical="center" wrapText="1"/>
      <protection/>
    </xf>
    <xf numFmtId="188" fontId="23" fillId="24" borderId="46" xfId="54" applyNumberFormat="1" applyFont="1" applyFill="1" applyBorder="1" applyAlignment="1">
      <alignment horizontal="center" vertical="center" wrapText="1"/>
      <protection/>
    </xf>
    <xf numFmtId="0" fontId="23" fillId="0" borderId="61" xfId="0" applyFont="1" applyBorder="1" applyAlignment="1">
      <alignment horizontal="center" vertical="center" wrapText="1"/>
    </xf>
    <xf numFmtId="188" fontId="23" fillId="0" borderId="41" xfId="54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1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2" fontId="25" fillId="0" borderId="0" xfId="0" applyNumberFormat="1" applyFont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2" fontId="23" fillId="0" borderId="14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3" fillId="0" borderId="54" xfId="0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23" fillId="0" borderId="4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left" vertical="center" wrapText="1"/>
    </xf>
    <xf numFmtId="2" fontId="25" fillId="24" borderId="12" xfId="0" applyNumberFormat="1" applyFont="1" applyFill="1" applyBorder="1" applyAlignment="1">
      <alignment horizontal="center" vertical="center"/>
    </xf>
    <xf numFmtId="2" fontId="25" fillId="24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left" vertical="center" wrapText="1"/>
    </xf>
    <xf numFmtId="2" fontId="25" fillId="24" borderId="12" xfId="0" applyNumberFormat="1" applyFont="1" applyFill="1" applyBorder="1" applyAlignment="1">
      <alignment horizontal="center" vertical="center"/>
    </xf>
    <xf numFmtId="2" fontId="25" fillId="24" borderId="13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2" fontId="25" fillId="0" borderId="39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7" xfId="0" applyFont="1" applyBorder="1" applyAlignment="1">
      <alignment wrapText="1"/>
    </xf>
    <xf numFmtId="2" fontId="23" fillId="0" borderId="49" xfId="0" applyNumberFormat="1" applyFont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wrapText="1"/>
    </xf>
    <xf numFmtId="2" fontId="23" fillId="24" borderId="11" xfId="0" applyNumberFormat="1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23" fillId="24" borderId="12" xfId="0" applyNumberFormat="1" applyFont="1" applyFill="1" applyBorder="1" applyAlignment="1">
      <alignment horizontal="center" vertical="center"/>
    </xf>
    <xf numFmtId="2" fontId="23" fillId="24" borderId="13" xfId="0" applyNumberFormat="1" applyFont="1" applyFill="1" applyBorder="1" applyAlignment="1">
      <alignment horizontal="center" vertical="center"/>
    </xf>
    <xf numFmtId="2" fontId="23" fillId="0" borderId="26" xfId="54" applyNumberFormat="1" applyFont="1" applyFill="1" applyBorder="1" applyAlignment="1">
      <alignment horizontal="left" vertical="center" wrapText="1"/>
      <protection/>
    </xf>
    <xf numFmtId="0" fontId="23" fillId="0" borderId="26" xfId="54" applyFont="1" applyFill="1" applyBorder="1" applyAlignment="1">
      <alignment horizontal="left" vertical="center" wrapText="1"/>
      <protection/>
    </xf>
    <xf numFmtId="0" fontId="23" fillId="0" borderId="26" xfId="54" applyFont="1" applyFill="1" applyBorder="1" applyAlignment="1">
      <alignment horizontal="left" vertical="center"/>
      <protection/>
    </xf>
    <xf numFmtId="0" fontId="25" fillId="0" borderId="26" xfId="54" applyFont="1" applyFill="1" applyBorder="1" applyAlignment="1">
      <alignment horizontal="left" vertical="center" wrapText="1"/>
      <protection/>
    </xf>
    <xf numFmtId="0" fontId="25" fillId="0" borderId="26" xfId="0" applyNumberFormat="1" applyFont="1" applyBorder="1" applyAlignment="1">
      <alignment vertical="center" wrapText="1"/>
    </xf>
    <xf numFmtId="0" fontId="25" fillId="0" borderId="50" xfId="0" applyNumberFormat="1" applyFont="1" applyBorder="1" applyAlignment="1">
      <alignment vertical="center" wrapText="1"/>
    </xf>
    <xf numFmtId="0" fontId="23" fillId="24" borderId="54" xfId="0" applyFont="1" applyFill="1" applyBorder="1" applyAlignment="1">
      <alignment horizontal="center" vertical="center"/>
    </xf>
    <xf numFmtId="0" fontId="23" fillId="24" borderId="62" xfId="0" applyFont="1" applyFill="1" applyBorder="1" applyAlignment="1">
      <alignment wrapText="1"/>
    </xf>
    <xf numFmtId="0" fontId="23" fillId="24" borderId="53" xfId="0" applyFont="1" applyFill="1" applyBorder="1" applyAlignment="1">
      <alignment horizontal="center" vertical="center"/>
    </xf>
    <xf numFmtId="2" fontId="23" fillId="24" borderId="53" xfId="0" applyNumberFormat="1" applyFont="1" applyFill="1" applyBorder="1" applyAlignment="1">
      <alignment horizontal="center" vertical="center"/>
    </xf>
    <xf numFmtId="2" fontId="23" fillId="24" borderId="63" xfId="0" applyNumberFormat="1" applyFont="1" applyFill="1" applyBorder="1" applyAlignment="1">
      <alignment horizontal="center" vertical="center"/>
    </xf>
    <xf numFmtId="188" fontId="21" fillId="0" borderId="18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5" fillId="0" borderId="27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3" borderId="0" xfId="55" applyFont="1" applyFill="1">
      <alignment/>
      <protection/>
    </xf>
    <xf numFmtId="0" fontId="0" fillId="3" borderId="0" xfId="0" applyFill="1" applyAlignment="1">
      <alignment/>
    </xf>
    <xf numFmtId="0" fontId="25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/>
    </xf>
    <xf numFmtId="0" fontId="25" fillId="3" borderId="0" xfId="0" applyFont="1" applyFill="1" applyAlignment="1">
      <alignment horizontal="center"/>
    </xf>
    <xf numFmtId="0" fontId="23" fillId="3" borderId="0" xfId="0" applyFont="1" applyFill="1" applyAlignment="1">
      <alignment/>
    </xf>
    <xf numFmtId="0" fontId="14" fillId="0" borderId="0" xfId="54">
      <alignment/>
      <protection/>
    </xf>
    <xf numFmtId="0" fontId="26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2" fontId="37" fillId="0" borderId="0" xfId="54" applyNumberFormat="1" applyFont="1" applyAlignment="1">
      <alignment horizontal="center" wrapText="1"/>
      <protection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2" fontId="25" fillId="0" borderId="12" xfId="54" applyNumberFormat="1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54" applyFont="1" applyAlignment="1">
      <alignment wrapText="1"/>
      <protection/>
    </xf>
    <xf numFmtId="0" fontId="38" fillId="0" borderId="0" xfId="54" applyFont="1" applyAlignment="1">
      <alignment wrapText="1"/>
      <protection/>
    </xf>
    <xf numFmtId="0" fontId="25" fillId="0" borderId="21" xfId="0" applyFont="1" applyBorder="1" applyAlignment="1">
      <alignment horizontal="center" vertical="center"/>
    </xf>
    <xf numFmtId="190" fontId="25" fillId="0" borderId="22" xfId="54" applyNumberFormat="1" applyFont="1" applyBorder="1" applyAlignment="1">
      <alignment horizontal="center" vertical="center"/>
      <protection/>
    </xf>
    <xf numFmtId="0" fontId="25" fillId="0" borderId="2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54" applyFont="1">
      <alignment/>
      <protection/>
    </xf>
    <xf numFmtId="0" fontId="38" fillId="0" borderId="0" xfId="54" applyFont="1">
      <alignment/>
      <protection/>
    </xf>
    <xf numFmtId="0" fontId="25" fillId="0" borderId="0" xfId="0" applyFont="1" applyAlignment="1">
      <alignment horizontal="center" vertical="center"/>
    </xf>
    <xf numFmtId="2" fontId="25" fillId="0" borderId="0" xfId="54" applyNumberFormat="1" applyFont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 wrapText="1"/>
    </xf>
    <xf numFmtId="2" fontId="25" fillId="0" borderId="0" xfId="54" applyNumberFormat="1" applyFont="1">
      <alignment/>
      <protection/>
    </xf>
    <xf numFmtId="0" fontId="23" fillId="0" borderId="18" xfId="0" applyFont="1" applyBorder="1" applyAlignment="1">
      <alignment wrapText="1"/>
    </xf>
    <xf numFmtId="0" fontId="25" fillId="0" borderId="14" xfId="0" applyFont="1" applyBorder="1" applyAlignment="1">
      <alignment/>
    </xf>
    <xf numFmtId="0" fontId="25" fillId="0" borderId="15" xfId="54" applyFont="1" applyFill="1" applyBorder="1" applyAlignment="1">
      <alignment horizontal="center" vertical="center"/>
      <protection/>
    </xf>
    <xf numFmtId="1" fontId="25" fillId="0" borderId="15" xfId="54" applyNumberFormat="1" applyFont="1" applyFill="1" applyBorder="1" applyAlignment="1">
      <alignment horizontal="center" vertical="center" wrapText="1"/>
      <protection/>
    </xf>
    <xf numFmtId="2" fontId="25" fillId="0" borderId="15" xfId="54" applyNumberFormat="1" applyFont="1" applyFill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190" fontId="25" fillId="0" borderId="15" xfId="0" applyNumberFormat="1" applyFont="1" applyFill="1" applyBorder="1" applyAlignment="1">
      <alignment horizontal="center" vertical="center" wrapText="1"/>
    </xf>
    <xf numFmtId="2" fontId="25" fillId="3" borderId="15" xfId="54" applyNumberFormat="1" applyFont="1" applyFill="1" applyBorder="1" applyAlignment="1">
      <alignment horizontal="center" vertical="center" wrapText="1"/>
      <protection/>
    </xf>
    <xf numFmtId="2" fontId="25" fillId="11" borderId="15" xfId="54" applyNumberFormat="1" applyFont="1" applyFill="1" applyBorder="1" applyAlignment="1">
      <alignment horizontal="center" vertical="center" wrapText="1"/>
      <protection/>
    </xf>
    <xf numFmtId="2" fontId="25" fillId="24" borderId="18" xfId="54" applyNumberFormat="1" applyFont="1" applyFill="1" applyBorder="1" applyAlignment="1">
      <alignment horizontal="center" vertical="center" wrapText="1"/>
      <protection/>
    </xf>
    <xf numFmtId="0" fontId="25" fillId="0" borderId="47" xfId="0" applyFont="1" applyBorder="1" applyAlignment="1">
      <alignment horizontal="center" vertical="center" wrapText="1"/>
    </xf>
    <xf numFmtId="188" fontId="25" fillId="0" borderId="15" xfId="54" applyNumberFormat="1" applyFont="1" applyFill="1" applyBorder="1" applyAlignment="1">
      <alignment horizontal="center" vertical="center" wrapText="1"/>
      <protection/>
    </xf>
    <xf numFmtId="0" fontId="25" fillId="0" borderId="15" xfId="54" applyFont="1" applyFill="1" applyBorder="1" applyAlignment="1">
      <alignment horizontal="center" vertical="center" wrapText="1"/>
      <protection/>
    </xf>
    <xf numFmtId="2" fontId="25" fillId="0" borderId="18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2" fontId="23" fillId="24" borderId="64" xfId="0" applyNumberFormat="1" applyFont="1" applyFill="1" applyBorder="1" applyAlignment="1">
      <alignment horizontal="center" vertical="center"/>
    </xf>
    <xf numFmtId="2" fontId="23" fillId="24" borderId="19" xfId="0" applyNumberFormat="1" applyFont="1" applyFill="1" applyBorder="1" applyAlignment="1">
      <alignment horizontal="center" vertical="center"/>
    </xf>
    <xf numFmtId="2" fontId="23" fillId="24" borderId="48" xfId="0" applyNumberFormat="1" applyFont="1" applyFill="1" applyBorder="1" applyAlignment="1">
      <alignment horizontal="center" vertical="center"/>
    </xf>
    <xf numFmtId="0" fontId="0" fillId="0" borderId="0" xfId="55" applyFont="1" applyFill="1" applyAlignment="1">
      <alignment/>
      <protection/>
    </xf>
    <xf numFmtId="0" fontId="0" fillId="0" borderId="0" xfId="0" applyFont="1" applyAlignment="1">
      <alignment/>
    </xf>
    <xf numFmtId="0" fontId="0" fillId="0" borderId="15" xfId="55" applyFont="1" applyFill="1" applyBorder="1" applyAlignment="1">
      <alignment vertical="center" wrapText="1"/>
      <protection/>
    </xf>
    <xf numFmtId="0" fontId="0" fillId="0" borderId="19" xfId="55" applyFont="1" applyFill="1" applyBorder="1" applyAlignment="1">
      <alignment vertical="center" wrapText="1"/>
      <protection/>
    </xf>
    <xf numFmtId="0" fontId="0" fillId="0" borderId="46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45" fillId="0" borderId="44" xfId="0" applyFont="1" applyBorder="1" applyAlignment="1">
      <alignment horizontal="justify" vertical="center"/>
    </xf>
    <xf numFmtId="0" fontId="45" fillId="0" borderId="36" xfId="0" applyFont="1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0" fontId="0" fillId="0" borderId="37" xfId="0" applyBorder="1" applyAlignment="1">
      <alignment horizontal="justify" vertical="center"/>
    </xf>
    <xf numFmtId="0" fontId="45" fillId="0" borderId="14" xfId="0" applyFont="1" applyBorder="1" applyAlignment="1">
      <alignment horizontal="justify" vertical="center"/>
    </xf>
    <xf numFmtId="0" fontId="45" fillId="0" borderId="15" xfId="0" applyFont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45" fillId="0" borderId="18" xfId="0" applyFont="1" applyBorder="1" applyAlignment="1">
      <alignment horizontal="justify" vertical="center"/>
    </xf>
    <xf numFmtId="0" fontId="45" fillId="0" borderId="45" xfId="0" applyFont="1" applyBorder="1" applyAlignment="1">
      <alignment horizontal="justify" vertical="center"/>
    </xf>
    <xf numFmtId="0" fontId="45" fillId="0" borderId="4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26" xfId="55" applyFont="1" applyFill="1" applyBorder="1" applyAlignment="1">
      <alignment vertical="top" wrapText="1"/>
      <protection/>
    </xf>
    <xf numFmtId="0" fontId="0" fillId="0" borderId="65" xfId="0" applyBorder="1" applyAlignment="1">
      <alignment/>
    </xf>
    <xf numFmtId="0" fontId="0" fillId="0" borderId="47" xfId="0" applyBorder="1" applyAlignment="1">
      <alignment/>
    </xf>
    <xf numFmtId="0" fontId="22" fillId="0" borderId="0" xfId="55" applyFont="1" applyFill="1" applyAlignment="1">
      <alignment horizontal="center"/>
      <protection/>
    </xf>
    <xf numFmtId="0" fontId="0" fillId="0" borderId="66" xfId="55" applyFont="1" applyFill="1" applyBorder="1" applyAlignment="1">
      <alignment horizontal="left" wrapText="1"/>
      <protection/>
    </xf>
    <xf numFmtId="0" fontId="0" fillId="0" borderId="66" xfId="55" applyFill="1" applyBorder="1" applyAlignment="1">
      <alignment horizontal="left" wrapText="1"/>
      <protection/>
    </xf>
    <xf numFmtId="0" fontId="27" fillId="0" borderId="0" xfId="55" applyFont="1" applyFill="1" applyBorder="1" applyAlignment="1">
      <alignment horizontal="center" vertical="center"/>
      <protection/>
    </xf>
    <xf numFmtId="0" fontId="0" fillId="0" borderId="0" xfId="55" applyFill="1" applyAlignment="1">
      <alignment/>
      <protection/>
    </xf>
    <xf numFmtId="0" fontId="22" fillId="0" borderId="0" xfId="55" applyFont="1" applyFill="1" applyBorder="1" applyAlignment="1">
      <alignment horizontal="center" vertical="center"/>
      <protection/>
    </xf>
    <xf numFmtId="0" fontId="0" fillId="0" borderId="0" xfId="55" applyFill="1" applyAlignment="1">
      <alignment horizontal="center"/>
      <protection/>
    </xf>
    <xf numFmtId="0" fontId="23" fillId="0" borderId="0" xfId="0" applyFont="1" applyBorder="1" applyAlignment="1">
      <alignment vertical="justify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 vertical="justify"/>
    </xf>
    <xf numFmtId="0" fontId="0" fillId="0" borderId="0" xfId="0" applyAlignment="1">
      <alignment horizontal="left"/>
    </xf>
    <xf numFmtId="0" fontId="23" fillId="0" borderId="0" xfId="0" applyFont="1" applyAlignment="1">
      <alignment vertical="justify"/>
    </xf>
    <xf numFmtId="0" fontId="22" fillId="0" borderId="6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23" fillId="0" borderId="32" xfId="54" applyNumberFormat="1" applyFont="1" applyFill="1" applyBorder="1" applyAlignment="1">
      <alignment horizontal="center" vertical="center" wrapText="1"/>
      <protection/>
    </xf>
    <xf numFmtId="0" fontId="23" fillId="0" borderId="40" xfId="0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88" fontId="22" fillId="0" borderId="0" xfId="0" applyNumberFormat="1" applyFont="1" applyFill="1" applyAlignment="1">
      <alignment horizontal="center"/>
    </xf>
    <xf numFmtId="0" fontId="0" fillId="0" borderId="66" xfId="0" applyBorder="1" applyAlignment="1">
      <alignment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/>
    </xf>
    <xf numFmtId="0" fontId="25" fillId="0" borderId="35" xfId="0" applyFont="1" applyBorder="1" applyAlignment="1">
      <alignment horizontal="center" vertical="center"/>
    </xf>
    <xf numFmtId="0" fontId="0" fillId="0" borderId="69" xfId="0" applyBorder="1" applyAlignment="1">
      <alignment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/>
    </xf>
    <xf numFmtId="0" fontId="21" fillId="0" borderId="66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62" xfId="0" applyBorder="1" applyAlignment="1">
      <alignment/>
    </xf>
    <xf numFmtId="0" fontId="25" fillId="0" borderId="38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3" fillId="0" borderId="54" xfId="0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2" fontId="2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0" fontId="23" fillId="0" borderId="45" xfId="0" applyFont="1" applyBorder="1" applyAlignment="1">
      <alignment horizontal="center" vertical="center"/>
    </xf>
    <xf numFmtId="0" fontId="23" fillId="0" borderId="68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66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22" fillId="0" borderId="0" xfId="54" applyFont="1" applyAlignment="1">
      <alignment horizontal="center"/>
      <protection/>
    </xf>
    <xf numFmtId="0" fontId="23" fillId="0" borderId="0" xfId="0" applyFont="1" applyAlignment="1">
      <alignment wrapText="1"/>
    </xf>
    <xf numFmtId="2" fontId="37" fillId="0" borderId="0" xfId="54" applyNumberFormat="1" applyFont="1" applyAlignment="1">
      <alignment horizontal="center" wrapText="1"/>
      <protection/>
    </xf>
    <xf numFmtId="2" fontId="22" fillId="0" borderId="0" xfId="54" applyNumberFormat="1" applyFont="1" applyFill="1" applyAlignment="1">
      <alignment horizontal="center"/>
      <protection/>
    </xf>
    <xf numFmtId="0" fontId="22" fillId="0" borderId="0" xfId="54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70" xfId="56" applyBorder="1" applyAlignment="1">
      <alignment horizontal="center" vertical="center" wrapText="1"/>
      <protection/>
    </xf>
    <xf numFmtId="0" fontId="0" fillId="0" borderId="21" xfId="56" applyBorder="1" applyAlignment="1">
      <alignment horizontal="center" vertical="center" wrapText="1"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 applyAlignment="1">
      <alignment horizontal="center" wrapText="1"/>
      <protection/>
    </xf>
    <xf numFmtId="188" fontId="0" fillId="0" borderId="11" xfId="56" applyNumberFormat="1" applyBorder="1" applyAlignment="1">
      <alignment horizontal="center" vertical="center" wrapText="1"/>
      <protection/>
    </xf>
    <xf numFmtId="188" fontId="0" fillId="0" borderId="12" xfId="56" applyNumberFormat="1" applyBorder="1" applyAlignment="1">
      <alignment horizontal="center" vertical="center" wrapText="1"/>
      <protection/>
    </xf>
    <xf numFmtId="188" fontId="0" fillId="0" borderId="13" xfId="56" applyNumberFormat="1" applyBorder="1" applyAlignment="1">
      <alignment wrapText="1"/>
      <protection/>
    </xf>
    <xf numFmtId="0" fontId="0" fillId="0" borderId="67" xfId="56" applyBorder="1" applyAlignment="1">
      <alignment horizontal="center" vertical="center" wrapText="1"/>
      <protection/>
    </xf>
    <xf numFmtId="0" fontId="0" fillId="0" borderId="68" xfId="56" applyBorder="1" applyAlignment="1">
      <alignment horizontal="center" vertical="center" wrapText="1"/>
      <protection/>
    </xf>
    <xf numFmtId="188" fontId="0" fillId="0" borderId="34" xfId="56" applyNumberFormat="1" applyBorder="1" applyAlignment="1">
      <alignment horizontal="center" vertical="center" wrapText="1"/>
      <protection/>
    </xf>
    <xf numFmtId="188" fontId="0" fillId="0" borderId="71" xfId="56" applyNumberForma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убль 2 ООО Теплоэнергия Интерполяция норм тепл.потерь по годам" xfId="53"/>
    <cellStyle name="Обычный_Программа котельных № 2,3,5" xfId="54"/>
    <cellStyle name="Обычный_Проект отопление+ГВС УЖКС 2014г" xfId="55"/>
    <cellStyle name="Обычный_Тепло Производственная программа ООО АлтайЭнергоРесурс на 2013 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109</xdr:row>
      <xdr:rowOff>28575</xdr:rowOff>
    </xdr:from>
    <xdr:to>
      <xdr:col>5</xdr:col>
      <xdr:colOff>247650</xdr:colOff>
      <xdr:row>111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714625" y="19773900"/>
          <a:ext cx="685800" cy="3429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Склад</a:t>
          </a:r>
        </a:p>
      </xdr:txBody>
    </xdr:sp>
    <xdr:clientData/>
  </xdr:twoCellAnchor>
  <xdr:twoCellAnchor>
    <xdr:from>
      <xdr:col>1</xdr:col>
      <xdr:colOff>9525</xdr:colOff>
      <xdr:row>109</xdr:row>
      <xdr:rowOff>85725</xdr:rowOff>
    </xdr:from>
    <xdr:to>
      <xdr:col>1</xdr:col>
      <xdr:colOff>238125</xdr:colOff>
      <xdr:row>110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723900" y="198310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112</xdr:row>
      <xdr:rowOff>114300</xdr:rowOff>
    </xdr:from>
    <xdr:to>
      <xdr:col>2</xdr:col>
      <xdr:colOff>533400</xdr:colOff>
      <xdr:row>115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1171575" y="20345400"/>
          <a:ext cx="685800" cy="4476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Бытовые пом.
</a:t>
          </a:r>
        </a:p>
      </xdr:txBody>
    </xdr:sp>
    <xdr:clientData/>
  </xdr:twoCellAnchor>
  <xdr:twoCellAnchor>
    <xdr:from>
      <xdr:col>2</xdr:col>
      <xdr:colOff>85725</xdr:colOff>
      <xdr:row>124</xdr:row>
      <xdr:rowOff>76200</xdr:rowOff>
    </xdr:from>
    <xdr:to>
      <xdr:col>3</xdr:col>
      <xdr:colOff>466725</xdr:colOff>
      <xdr:row>127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409700" y="22250400"/>
          <a:ext cx="990600" cy="4095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Админ.
</a:t>
          </a:r>
          <a:r>
            <a:rPr lang="en-US" cap="none" sz="1000" b="0" i="0" u="none" baseline="0">
              <a:solidFill>
                <a:srgbClr val="000000"/>
              </a:solidFill>
            </a:rPr>
            <a:t>здание</a:t>
          </a:r>
        </a:p>
      </xdr:txBody>
    </xdr:sp>
    <xdr:clientData/>
  </xdr:twoCellAnchor>
  <xdr:twoCellAnchor>
    <xdr:from>
      <xdr:col>1</xdr:col>
      <xdr:colOff>0</xdr:colOff>
      <xdr:row>125</xdr:row>
      <xdr:rowOff>9525</xdr:rowOff>
    </xdr:from>
    <xdr:to>
      <xdr:col>1</xdr:col>
      <xdr:colOff>228600</xdr:colOff>
      <xdr:row>126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714375" y="223456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138</xdr:row>
      <xdr:rowOff>0</xdr:rowOff>
    </xdr:from>
    <xdr:to>
      <xdr:col>1</xdr:col>
      <xdr:colOff>476250</xdr:colOff>
      <xdr:row>140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485775" y="24441150"/>
          <a:ext cx="704850" cy="4000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Кирова 27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66675</xdr:colOff>
      <xdr:row>137</xdr:row>
      <xdr:rowOff>133350</xdr:rowOff>
    </xdr:from>
    <xdr:to>
      <xdr:col>6</xdr:col>
      <xdr:colOff>104775</xdr:colOff>
      <xdr:row>140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3219450" y="24412575"/>
          <a:ext cx="647700" cy="3714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Кирова 21</a:t>
          </a:r>
        </a:p>
      </xdr:txBody>
    </xdr:sp>
    <xdr:clientData/>
  </xdr:twoCellAnchor>
  <xdr:twoCellAnchor>
    <xdr:from>
      <xdr:col>8</xdr:col>
      <xdr:colOff>152400</xdr:colOff>
      <xdr:row>137</xdr:row>
      <xdr:rowOff>152400</xdr:rowOff>
    </xdr:from>
    <xdr:to>
      <xdr:col>9</xdr:col>
      <xdr:colOff>123825</xdr:colOff>
      <xdr:row>140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5133975" y="24431625"/>
          <a:ext cx="581025" cy="3905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Кирова 19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135</xdr:row>
      <xdr:rowOff>114300</xdr:rowOff>
    </xdr:from>
    <xdr:to>
      <xdr:col>1</xdr:col>
      <xdr:colOff>238125</xdr:colOff>
      <xdr:row>137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723900" y="240696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135</xdr:row>
      <xdr:rowOff>114300</xdr:rowOff>
    </xdr:from>
    <xdr:to>
      <xdr:col>5</xdr:col>
      <xdr:colOff>428625</xdr:colOff>
      <xdr:row>137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3352800" y="240696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135</xdr:row>
      <xdr:rowOff>123825</xdr:rowOff>
    </xdr:from>
    <xdr:to>
      <xdr:col>8</xdr:col>
      <xdr:colOff>504825</xdr:colOff>
      <xdr:row>137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5257800" y="240792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104</xdr:row>
      <xdr:rowOff>114300</xdr:rowOff>
    </xdr:from>
    <xdr:to>
      <xdr:col>3</xdr:col>
      <xdr:colOff>219075</xdr:colOff>
      <xdr:row>106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704850" y="19050000"/>
          <a:ext cx="1447800" cy="3429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и</a:t>
          </a:r>
        </a:p>
      </xdr:txBody>
    </xdr:sp>
    <xdr:clientData/>
  </xdr:twoCellAnchor>
  <xdr:twoCellAnchor>
    <xdr:from>
      <xdr:col>11</xdr:col>
      <xdr:colOff>28575</xdr:colOff>
      <xdr:row>137</xdr:row>
      <xdr:rowOff>161925</xdr:rowOff>
    </xdr:from>
    <xdr:to>
      <xdr:col>12</xdr:col>
      <xdr:colOff>171450</xdr:colOff>
      <xdr:row>139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6838950" y="24441150"/>
          <a:ext cx="752475" cy="304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ОВД, Кирова 15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ОВД, Кирова 15</a:t>
          </a:r>
        </a:p>
      </xdr:txBody>
    </xdr:sp>
    <xdr:clientData/>
  </xdr:twoCellAnchor>
  <xdr:oneCellAnchor>
    <xdr:from>
      <xdr:col>33</xdr:col>
      <xdr:colOff>581025</xdr:colOff>
      <xdr:row>170</xdr:row>
      <xdr:rowOff>19050</xdr:rowOff>
    </xdr:from>
    <xdr:ext cx="9810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0812125" y="29822775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52</xdr:col>
      <xdr:colOff>171450</xdr:colOff>
      <xdr:row>108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31984950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83</xdr:col>
      <xdr:colOff>409575</xdr:colOff>
      <xdr:row>70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51120675" y="1339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571500</xdr:colOff>
      <xdr:row>132</xdr:row>
      <xdr:rowOff>123825</xdr:rowOff>
    </xdr:from>
    <xdr:ext cx="657225" cy="171450"/>
    <xdr:sp>
      <xdr:nvSpPr>
        <xdr:cNvPr id="17" name="Text Box 17"/>
        <xdr:cNvSpPr txBox="1">
          <a:spLocks noChangeArrowheads="1"/>
        </xdr:cNvSpPr>
      </xdr:nvSpPr>
      <xdr:spPr>
        <a:xfrm>
          <a:off x="20193000" y="2359342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ул. Кирова</a:t>
          </a:r>
        </a:p>
      </xdr:txBody>
    </xdr:sp>
    <xdr:clientData/>
  </xdr:oneCellAnchor>
  <xdr:oneCellAnchor>
    <xdr:from>
      <xdr:col>12</xdr:col>
      <xdr:colOff>314325</xdr:colOff>
      <xdr:row>145</xdr:row>
      <xdr:rowOff>85725</xdr:rowOff>
    </xdr:from>
    <xdr:ext cx="161925" cy="1171575"/>
    <xdr:sp>
      <xdr:nvSpPr>
        <xdr:cNvPr id="18" name="Text Box 18"/>
        <xdr:cNvSpPr txBox="1">
          <a:spLocks noChangeArrowheads="1"/>
        </xdr:cNvSpPr>
      </xdr:nvSpPr>
      <xdr:spPr>
        <a:xfrm>
          <a:off x="7734300" y="25660350"/>
          <a:ext cx="1619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пер. Первомайский</a:t>
          </a:r>
        </a:p>
      </xdr:txBody>
    </xdr:sp>
    <xdr:clientData/>
  </xdr:oneCellAnchor>
  <xdr:oneCellAnchor>
    <xdr:from>
      <xdr:col>6</xdr:col>
      <xdr:colOff>257175</xdr:colOff>
      <xdr:row>132</xdr:row>
      <xdr:rowOff>123825</xdr:rowOff>
    </xdr:from>
    <xdr:ext cx="695325" cy="171450"/>
    <xdr:sp>
      <xdr:nvSpPr>
        <xdr:cNvPr id="19" name="Text Box 19"/>
        <xdr:cNvSpPr txBox="1">
          <a:spLocks noChangeArrowheads="1"/>
        </xdr:cNvSpPr>
      </xdr:nvSpPr>
      <xdr:spPr>
        <a:xfrm>
          <a:off x="4019550" y="2359342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ул. Кирова</a:t>
          </a:r>
        </a:p>
      </xdr:txBody>
    </xdr:sp>
    <xdr:clientData/>
  </xdr:oneCellAnchor>
  <xdr:twoCellAnchor>
    <xdr:from>
      <xdr:col>2</xdr:col>
      <xdr:colOff>9525</xdr:colOff>
      <xdr:row>127</xdr:row>
      <xdr:rowOff>152400</xdr:rowOff>
    </xdr:from>
    <xdr:to>
      <xdr:col>3</xdr:col>
      <xdr:colOff>219075</xdr:colOff>
      <xdr:row>127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1333500" y="228123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137</xdr:row>
      <xdr:rowOff>9525</xdr:rowOff>
    </xdr:from>
    <xdr:to>
      <xdr:col>1</xdr:col>
      <xdr:colOff>133350</xdr:colOff>
      <xdr:row>137</xdr:row>
      <xdr:rowOff>142875</xdr:rowOff>
    </xdr:to>
    <xdr:sp>
      <xdr:nvSpPr>
        <xdr:cNvPr id="21" name="Line 21"/>
        <xdr:cNvSpPr>
          <a:spLocks/>
        </xdr:cNvSpPr>
      </xdr:nvSpPr>
      <xdr:spPr>
        <a:xfrm flipV="1">
          <a:off x="838200" y="24288750"/>
          <a:ext cx="952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126</xdr:row>
      <xdr:rowOff>85725</xdr:rowOff>
    </xdr:from>
    <xdr:to>
      <xdr:col>1</xdr:col>
      <xdr:colOff>123825</xdr:colOff>
      <xdr:row>135</xdr:row>
      <xdr:rowOff>104775</xdr:rowOff>
    </xdr:to>
    <xdr:sp>
      <xdr:nvSpPr>
        <xdr:cNvPr id="22" name="Line 22"/>
        <xdr:cNvSpPr>
          <a:spLocks/>
        </xdr:cNvSpPr>
      </xdr:nvSpPr>
      <xdr:spPr>
        <a:xfrm flipV="1">
          <a:off x="838200" y="22583775"/>
          <a:ext cx="0" cy="14763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19050</xdr:rowOff>
    </xdr:from>
    <xdr:to>
      <xdr:col>1</xdr:col>
      <xdr:colOff>114300</xdr:colOff>
      <xdr:row>131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525" y="23326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110</xdr:row>
      <xdr:rowOff>152400</xdr:rowOff>
    </xdr:from>
    <xdr:to>
      <xdr:col>1</xdr:col>
      <xdr:colOff>104775</xdr:colOff>
      <xdr:row>125</xdr:row>
      <xdr:rowOff>19050</xdr:rowOff>
    </xdr:to>
    <xdr:sp>
      <xdr:nvSpPr>
        <xdr:cNvPr id="24" name="Line 24"/>
        <xdr:cNvSpPr>
          <a:spLocks/>
        </xdr:cNvSpPr>
      </xdr:nvSpPr>
      <xdr:spPr>
        <a:xfrm flipV="1">
          <a:off x="819150" y="20059650"/>
          <a:ext cx="0" cy="2295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125</xdr:row>
      <xdr:rowOff>142875</xdr:rowOff>
    </xdr:from>
    <xdr:to>
      <xdr:col>2</xdr:col>
      <xdr:colOff>95250</xdr:colOff>
      <xdr:row>125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942975" y="22479000"/>
          <a:ext cx="4762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125</xdr:row>
      <xdr:rowOff>133350</xdr:rowOff>
    </xdr:from>
    <xdr:to>
      <xdr:col>2</xdr:col>
      <xdr:colOff>28575</xdr:colOff>
      <xdr:row>128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1085850" y="22469475"/>
          <a:ext cx="266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104775</xdr:colOff>
      <xdr:row>120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215265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107</xdr:row>
      <xdr:rowOff>152400</xdr:rowOff>
    </xdr:from>
    <xdr:to>
      <xdr:col>3</xdr:col>
      <xdr:colOff>0</xdr:colOff>
      <xdr:row>107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952500" y="195738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106</xdr:row>
      <xdr:rowOff>142875</xdr:rowOff>
    </xdr:from>
    <xdr:to>
      <xdr:col>1</xdr:col>
      <xdr:colOff>304800</xdr:colOff>
      <xdr:row>109</xdr:row>
      <xdr:rowOff>85725</xdr:rowOff>
    </xdr:to>
    <xdr:sp>
      <xdr:nvSpPr>
        <xdr:cNvPr id="29" name="Line 29"/>
        <xdr:cNvSpPr>
          <a:spLocks/>
        </xdr:cNvSpPr>
      </xdr:nvSpPr>
      <xdr:spPr>
        <a:xfrm flipV="1">
          <a:off x="847725" y="19402425"/>
          <a:ext cx="171450" cy="4286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110</xdr:row>
      <xdr:rowOff>57150</xdr:rowOff>
    </xdr:from>
    <xdr:to>
      <xdr:col>4</xdr:col>
      <xdr:colOff>161925</xdr:colOff>
      <xdr:row>110</xdr:row>
      <xdr:rowOff>57150</xdr:rowOff>
    </xdr:to>
    <xdr:sp>
      <xdr:nvSpPr>
        <xdr:cNvPr id="30" name="Line 30"/>
        <xdr:cNvSpPr>
          <a:spLocks/>
        </xdr:cNvSpPr>
      </xdr:nvSpPr>
      <xdr:spPr>
        <a:xfrm>
          <a:off x="952500" y="19964400"/>
          <a:ext cx="17526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111</xdr:row>
      <xdr:rowOff>0</xdr:rowOff>
    </xdr:from>
    <xdr:to>
      <xdr:col>1</xdr:col>
      <xdr:colOff>561975</xdr:colOff>
      <xdr:row>112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933450" y="20069175"/>
          <a:ext cx="342900" cy="2667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111</xdr:row>
      <xdr:rowOff>152400</xdr:rowOff>
    </xdr:from>
    <xdr:to>
      <xdr:col>3</xdr:col>
      <xdr:colOff>76200</xdr:colOff>
      <xdr:row>111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1123950" y="202215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136</xdr:row>
      <xdr:rowOff>76200</xdr:rowOff>
    </xdr:from>
    <xdr:to>
      <xdr:col>5</xdr:col>
      <xdr:colOff>200025</xdr:colOff>
      <xdr:row>136</xdr:row>
      <xdr:rowOff>76200</xdr:rowOff>
    </xdr:to>
    <xdr:sp>
      <xdr:nvSpPr>
        <xdr:cNvPr id="33" name="Line 33"/>
        <xdr:cNvSpPr>
          <a:spLocks/>
        </xdr:cNvSpPr>
      </xdr:nvSpPr>
      <xdr:spPr>
        <a:xfrm flipH="1">
          <a:off x="962025" y="24193500"/>
          <a:ext cx="23907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137</xdr:row>
      <xdr:rowOff>19050</xdr:rowOff>
    </xdr:from>
    <xdr:to>
      <xdr:col>5</xdr:col>
      <xdr:colOff>333375</xdr:colOff>
      <xdr:row>137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3476625" y="24298275"/>
          <a:ext cx="95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136</xdr:row>
      <xdr:rowOff>76200</xdr:rowOff>
    </xdr:from>
    <xdr:to>
      <xdr:col>8</xdr:col>
      <xdr:colOff>285750</xdr:colOff>
      <xdr:row>136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3581400" y="24193500"/>
          <a:ext cx="16859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137</xdr:row>
      <xdr:rowOff>28575</xdr:rowOff>
    </xdr:from>
    <xdr:to>
      <xdr:col>8</xdr:col>
      <xdr:colOff>400050</xdr:colOff>
      <xdr:row>137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5372100" y="24307800"/>
          <a:ext cx="95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137</xdr:row>
      <xdr:rowOff>95250</xdr:rowOff>
    </xdr:from>
    <xdr:to>
      <xdr:col>8</xdr:col>
      <xdr:colOff>390525</xdr:colOff>
      <xdr:row>137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5029200" y="24374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135</xdr:row>
      <xdr:rowOff>123825</xdr:rowOff>
    </xdr:from>
    <xdr:to>
      <xdr:col>10</xdr:col>
      <xdr:colOff>257175</xdr:colOff>
      <xdr:row>137</xdr:row>
      <xdr:rowOff>28575</xdr:rowOff>
    </xdr:to>
    <xdr:sp>
      <xdr:nvSpPr>
        <xdr:cNvPr id="38" name="Rectangle 38"/>
        <xdr:cNvSpPr>
          <a:spLocks/>
        </xdr:cNvSpPr>
      </xdr:nvSpPr>
      <xdr:spPr>
        <a:xfrm>
          <a:off x="6229350" y="240792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136</xdr:row>
      <xdr:rowOff>66675</xdr:rowOff>
    </xdr:from>
    <xdr:to>
      <xdr:col>10</xdr:col>
      <xdr:colOff>28575</xdr:colOff>
      <xdr:row>136</xdr:row>
      <xdr:rowOff>66675</xdr:rowOff>
    </xdr:to>
    <xdr:sp>
      <xdr:nvSpPr>
        <xdr:cNvPr id="39" name="Line 39"/>
        <xdr:cNvSpPr>
          <a:spLocks/>
        </xdr:cNvSpPr>
      </xdr:nvSpPr>
      <xdr:spPr>
        <a:xfrm flipH="1">
          <a:off x="5495925" y="24183975"/>
          <a:ext cx="733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137</xdr:row>
      <xdr:rowOff>28575</xdr:rowOff>
    </xdr:from>
    <xdr:to>
      <xdr:col>10</xdr:col>
      <xdr:colOff>228600</xdr:colOff>
      <xdr:row>139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6410325" y="24307800"/>
          <a:ext cx="1905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139</xdr:row>
      <xdr:rowOff>142875</xdr:rowOff>
    </xdr:from>
    <xdr:to>
      <xdr:col>11</xdr:col>
      <xdr:colOff>257175</xdr:colOff>
      <xdr:row>141</xdr:row>
      <xdr:rowOff>114300</xdr:rowOff>
    </xdr:to>
    <xdr:sp>
      <xdr:nvSpPr>
        <xdr:cNvPr id="41" name="Rectangle 41"/>
        <xdr:cNvSpPr>
          <a:spLocks/>
        </xdr:cNvSpPr>
      </xdr:nvSpPr>
      <xdr:spPr>
        <a:xfrm>
          <a:off x="6848475" y="24745950"/>
          <a:ext cx="219075" cy="295275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141</xdr:row>
      <xdr:rowOff>123825</xdr:rowOff>
    </xdr:from>
    <xdr:to>
      <xdr:col>12</xdr:col>
      <xdr:colOff>57150</xdr:colOff>
      <xdr:row>144</xdr:row>
      <xdr:rowOff>9525</xdr:rowOff>
    </xdr:to>
    <xdr:sp>
      <xdr:nvSpPr>
        <xdr:cNvPr id="42" name="Rectangle 42"/>
        <xdr:cNvSpPr>
          <a:spLocks/>
        </xdr:cNvSpPr>
      </xdr:nvSpPr>
      <xdr:spPr>
        <a:xfrm>
          <a:off x="6810375" y="25050750"/>
          <a:ext cx="666750" cy="3714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ИВС</a:t>
          </a:r>
        </a:p>
      </xdr:txBody>
    </xdr:sp>
    <xdr:clientData/>
  </xdr:twoCellAnchor>
  <xdr:twoCellAnchor>
    <xdr:from>
      <xdr:col>11</xdr:col>
      <xdr:colOff>123825</xdr:colOff>
      <xdr:row>139</xdr:row>
      <xdr:rowOff>152400</xdr:rowOff>
    </xdr:from>
    <xdr:to>
      <xdr:col>11</xdr:col>
      <xdr:colOff>133350</xdr:colOff>
      <xdr:row>142</xdr:row>
      <xdr:rowOff>57150</xdr:rowOff>
    </xdr:to>
    <xdr:sp>
      <xdr:nvSpPr>
        <xdr:cNvPr id="43" name="Line 43"/>
        <xdr:cNvSpPr>
          <a:spLocks/>
        </xdr:cNvSpPr>
      </xdr:nvSpPr>
      <xdr:spPr>
        <a:xfrm flipH="1">
          <a:off x="6934200" y="24755475"/>
          <a:ext cx="9525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129</xdr:row>
      <xdr:rowOff>95250</xdr:rowOff>
    </xdr:from>
    <xdr:to>
      <xdr:col>10</xdr:col>
      <xdr:colOff>266700</xdr:colOff>
      <xdr:row>131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238875" y="230790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131</xdr:row>
      <xdr:rowOff>0</xdr:rowOff>
    </xdr:from>
    <xdr:to>
      <xdr:col>10</xdr:col>
      <xdr:colOff>161925</xdr:colOff>
      <xdr:row>135</xdr:row>
      <xdr:rowOff>123825</xdr:rowOff>
    </xdr:to>
    <xdr:sp>
      <xdr:nvSpPr>
        <xdr:cNvPr id="45" name="Line 45"/>
        <xdr:cNvSpPr>
          <a:spLocks/>
        </xdr:cNvSpPr>
      </xdr:nvSpPr>
      <xdr:spPr>
        <a:xfrm>
          <a:off x="6362700" y="2330767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133</xdr:row>
      <xdr:rowOff>0</xdr:rowOff>
    </xdr:from>
    <xdr:to>
      <xdr:col>10</xdr:col>
      <xdr:colOff>161925</xdr:colOff>
      <xdr:row>133</xdr:row>
      <xdr:rowOff>0</xdr:rowOff>
    </xdr:to>
    <xdr:sp>
      <xdr:nvSpPr>
        <xdr:cNvPr id="46" name="Line 46"/>
        <xdr:cNvSpPr>
          <a:spLocks/>
        </xdr:cNvSpPr>
      </xdr:nvSpPr>
      <xdr:spPr>
        <a:xfrm>
          <a:off x="5610225" y="236315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125</xdr:row>
      <xdr:rowOff>0</xdr:rowOff>
    </xdr:from>
    <xdr:to>
      <xdr:col>10</xdr:col>
      <xdr:colOff>266700</xdr:colOff>
      <xdr:row>126</xdr:row>
      <xdr:rowOff>66675</xdr:rowOff>
    </xdr:to>
    <xdr:sp>
      <xdr:nvSpPr>
        <xdr:cNvPr id="47" name="Rectangle 47"/>
        <xdr:cNvSpPr>
          <a:spLocks/>
        </xdr:cNvSpPr>
      </xdr:nvSpPr>
      <xdr:spPr>
        <a:xfrm>
          <a:off x="6238875" y="223361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126</xdr:row>
      <xdr:rowOff>76200</xdr:rowOff>
    </xdr:from>
    <xdr:to>
      <xdr:col>10</xdr:col>
      <xdr:colOff>152400</xdr:colOff>
      <xdr:row>129</xdr:row>
      <xdr:rowOff>95250</xdr:rowOff>
    </xdr:to>
    <xdr:sp>
      <xdr:nvSpPr>
        <xdr:cNvPr id="48" name="Line 48"/>
        <xdr:cNvSpPr>
          <a:spLocks/>
        </xdr:cNvSpPr>
      </xdr:nvSpPr>
      <xdr:spPr>
        <a:xfrm flipV="1">
          <a:off x="6353175" y="22574250"/>
          <a:ext cx="0" cy="504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120</xdr:row>
      <xdr:rowOff>76200</xdr:rowOff>
    </xdr:from>
    <xdr:to>
      <xdr:col>10</xdr:col>
      <xdr:colOff>352425</xdr:colOff>
      <xdr:row>121</xdr:row>
      <xdr:rowOff>142875</xdr:rowOff>
    </xdr:to>
    <xdr:sp>
      <xdr:nvSpPr>
        <xdr:cNvPr id="49" name="Rectangle 49"/>
        <xdr:cNvSpPr>
          <a:spLocks/>
        </xdr:cNvSpPr>
      </xdr:nvSpPr>
      <xdr:spPr>
        <a:xfrm>
          <a:off x="6324600" y="216027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113</xdr:row>
      <xdr:rowOff>142875</xdr:rowOff>
    </xdr:from>
    <xdr:to>
      <xdr:col>10</xdr:col>
      <xdr:colOff>361950</xdr:colOff>
      <xdr:row>115</xdr:row>
      <xdr:rowOff>47625</xdr:rowOff>
    </xdr:to>
    <xdr:sp>
      <xdr:nvSpPr>
        <xdr:cNvPr id="50" name="Rectangle 50"/>
        <xdr:cNvSpPr>
          <a:spLocks/>
        </xdr:cNvSpPr>
      </xdr:nvSpPr>
      <xdr:spPr>
        <a:xfrm>
          <a:off x="6334125" y="205359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128</xdr:row>
      <xdr:rowOff>0</xdr:rowOff>
    </xdr:from>
    <xdr:to>
      <xdr:col>10</xdr:col>
      <xdr:colOff>152400</xdr:colOff>
      <xdr:row>128</xdr:row>
      <xdr:rowOff>0</xdr:rowOff>
    </xdr:to>
    <xdr:sp>
      <xdr:nvSpPr>
        <xdr:cNvPr id="51" name="Line 51"/>
        <xdr:cNvSpPr>
          <a:spLocks/>
        </xdr:cNvSpPr>
      </xdr:nvSpPr>
      <xdr:spPr>
        <a:xfrm>
          <a:off x="5600700" y="228219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121</xdr:row>
      <xdr:rowOff>142875</xdr:rowOff>
    </xdr:from>
    <xdr:to>
      <xdr:col>10</xdr:col>
      <xdr:colOff>228600</xdr:colOff>
      <xdr:row>125</xdr:row>
      <xdr:rowOff>9525</xdr:rowOff>
    </xdr:to>
    <xdr:sp>
      <xdr:nvSpPr>
        <xdr:cNvPr id="52" name="Line 52"/>
        <xdr:cNvSpPr>
          <a:spLocks/>
        </xdr:cNvSpPr>
      </xdr:nvSpPr>
      <xdr:spPr>
        <a:xfrm flipV="1">
          <a:off x="6362700" y="21831300"/>
          <a:ext cx="66675" cy="514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0</xdr:rowOff>
    </xdr:from>
    <xdr:to>
      <xdr:col>10</xdr:col>
      <xdr:colOff>190500</xdr:colOff>
      <xdr:row>124</xdr:row>
      <xdr:rowOff>0</xdr:rowOff>
    </xdr:to>
    <xdr:sp>
      <xdr:nvSpPr>
        <xdr:cNvPr id="53" name="Line 53"/>
        <xdr:cNvSpPr>
          <a:spLocks/>
        </xdr:cNvSpPr>
      </xdr:nvSpPr>
      <xdr:spPr>
        <a:xfrm>
          <a:off x="5600700" y="221742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115</xdr:row>
      <xdr:rowOff>47625</xdr:rowOff>
    </xdr:from>
    <xdr:to>
      <xdr:col>10</xdr:col>
      <xdr:colOff>228600</xdr:colOff>
      <xdr:row>120</xdr:row>
      <xdr:rowOff>76200</xdr:rowOff>
    </xdr:to>
    <xdr:sp>
      <xdr:nvSpPr>
        <xdr:cNvPr id="54" name="Line 54"/>
        <xdr:cNvSpPr>
          <a:spLocks/>
        </xdr:cNvSpPr>
      </xdr:nvSpPr>
      <xdr:spPr>
        <a:xfrm flipV="1">
          <a:off x="6429375" y="20764500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117</xdr:row>
      <xdr:rowOff>152400</xdr:rowOff>
    </xdr:from>
    <xdr:to>
      <xdr:col>10</xdr:col>
      <xdr:colOff>228600</xdr:colOff>
      <xdr:row>117</xdr:row>
      <xdr:rowOff>152400</xdr:rowOff>
    </xdr:to>
    <xdr:sp>
      <xdr:nvSpPr>
        <xdr:cNvPr id="55" name="Line 55"/>
        <xdr:cNvSpPr>
          <a:spLocks/>
        </xdr:cNvSpPr>
      </xdr:nvSpPr>
      <xdr:spPr>
        <a:xfrm>
          <a:off x="5610225" y="211931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118</xdr:row>
      <xdr:rowOff>133350</xdr:rowOff>
    </xdr:from>
    <xdr:to>
      <xdr:col>10</xdr:col>
      <xdr:colOff>533400</xdr:colOff>
      <xdr:row>120</xdr:row>
      <xdr:rowOff>76200</xdr:rowOff>
    </xdr:to>
    <xdr:sp>
      <xdr:nvSpPr>
        <xdr:cNvPr id="56" name="Line 56"/>
        <xdr:cNvSpPr>
          <a:spLocks/>
        </xdr:cNvSpPr>
      </xdr:nvSpPr>
      <xdr:spPr>
        <a:xfrm flipV="1">
          <a:off x="6515100" y="21336000"/>
          <a:ext cx="219075" cy="2667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114</xdr:row>
      <xdr:rowOff>57150</xdr:rowOff>
    </xdr:from>
    <xdr:to>
      <xdr:col>11</xdr:col>
      <xdr:colOff>314325</xdr:colOff>
      <xdr:row>119</xdr:row>
      <xdr:rowOff>66675</xdr:rowOff>
    </xdr:to>
    <xdr:sp>
      <xdr:nvSpPr>
        <xdr:cNvPr id="57" name="Rectangle 57"/>
        <xdr:cNvSpPr>
          <a:spLocks/>
        </xdr:cNvSpPr>
      </xdr:nvSpPr>
      <xdr:spPr>
        <a:xfrm>
          <a:off x="6734175" y="20612100"/>
          <a:ext cx="390525" cy="8191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119</xdr:row>
      <xdr:rowOff>152400</xdr:rowOff>
    </xdr:from>
    <xdr:to>
      <xdr:col>10</xdr:col>
      <xdr:colOff>381000</xdr:colOff>
      <xdr:row>120</xdr:row>
      <xdr:rowOff>0</xdr:rowOff>
    </xdr:to>
    <xdr:sp>
      <xdr:nvSpPr>
        <xdr:cNvPr id="58" name="Line 58"/>
        <xdr:cNvSpPr>
          <a:spLocks/>
        </xdr:cNvSpPr>
      </xdr:nvSpPr>
      <xdr:spPr>
        <a:xfrm>
          <a:off x="5610225" y="21516975"/>
          <a:ext cx="971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110</xdr:row>
      <xdr:rowOff>114300</xdr:rowOff>
    </xdr:from>
    <xdr:to>
      <xdr:col>11</xdr:col>
      <xdr:colOff>142875</xdr:colOff>
      <xdr:row>113</xdr:row>
      <xdr:rowOff>142875</xdr:rowOff>
    </xdr:to>
    <xdr:sp>
      <xdr:nvSpPr>
        <xdr:cNvPr id="59" name="Line 59"/>
        <xdr:cNvSpPr>
          <a:spLocks/>
        </xdr:cNvSpPr>
      </xdr:nvSpPr>
      <xdr:spPr>
        <a:xfrm flipV="1">
          <a:off x="6457950" y="20021550"/>
          <a:ext cx="495300" cy="5143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107</xdr:row>
      <xdr:rowOff>38100</xdr:rowOff>
    </xdr:from>
    <xdr:to>
      <xdr:col>11</xdr:col>
      <xdr:colOff>342900</xdr:colOff>
      <xdr:row>110</xdr:row>
      <xdr:rowOff>123825</xdr:rowOff>
    </xdr:to>
    <xdr:sp>
      <xdr:nvSpPr>
        <xdr:cNvPr id="60" name="Rectangle 60"/>
        <xdr:cNvSpPr>
          <a:spLocks/>
        </xdr:cNvSpPr>
      </xdr:nvSpPr>
      <xdr:spPr>
        <a:xfrm>
          <a:off x="6953250" y="19459575"/>
          <a:ext cx="200025" cy="5715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124</xdr:row>
      <xdr:rowOff>152400</xdr:rowOff>
    </xdr:from>
    <xdr:to>
      <xdr:col>9</xdr:col>
      <xdr:colOff>76200</xdr:colOff>
      <xdr:row>126</xdr:row>
      <xdr:rowOff>57150</xdr:rowOff>
    </xdr:to>
    <xdr:sp>
      <xdr:nvSpPr>
        <xdr:cNvPr id="61" name="Rectangle 61"/>
        <xdr:cNvSpPr>
          <a:spLocks/>
        </xdr:cNvSpPr>
      </xdr:nvSpPr>
      <xdr:spPr>
        <a:xfrm>
          <a:off x="5438775" y="223266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112</xdr:row>
      <xdr:rowOff>152400</xdr:rowOff>
    </xdr:from>
    <xdr:to>
      <xdr:col>12</xdr:col>
      <xdr:colOff>85725</xdr:colOff>
      <xdr:row>112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6610350" y="20383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125</xdr:row>
      <xdr:rowOff>104775</xdr:rowOff>
    </xdr:from>
    <xdr:to>
      <xdr:col>10</xdr:col>
      <xdr:colOff>38100</xdr:colOff>
      <xdr:row>125</xdr:row>
      <xdr:rowOff>104775</xdr:rowOff>
    </xdr:to>
    <xdr:sp>
      <xdr:nvSpPr>
        <xdr:cNvPr id="63" name="Line 63"/>
        <xdr:cNvSpPr>
          <a:spLocks/>
        </xdr:cNvSpPr>
      </xdr:nvSpPr>
      <xdr:spPr>
        <a:xfrm flipH="1">
          <a:off x="5657850" y="2244090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124</xdr:row>
      <xdr:rowOff>152400</xdr:rowOff>
    </xdr:from>
    <xdr:to>
      <xdr:col>10</xdr:col>
      <xdr:colOff>76200</xdr:colOff>
      <xdr:row>125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5695950" y="22326600"/>
          <a:ext cx="58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124</xdr:row>
      <xdr:rowOff>152400</xdr:rowOff>
    </xdr:from>
    <xdr:to>
      <xdr:col>10</xdr:col>
      <xdr:colOff>0</xdr:colOff>
      <xdr:row>125</xdr:row>
      <xdr:rowOff>95250</xdr:rowOff>
    </xdr:to>
    <xdr:sp>
      <xdr:nvSpPr>
        <xdr:cNvPr id="65" name="Line 65"/>
        <xdr:cNvSpPr>
          <a:spLocks/>
        </xdr:cNvSpPr>
      </xdr:nvSpPr>
      <xdr:spPr>
        <a:xfrm flipH="1">
          <a:off x="5962650" y="2232660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126</xdr:row>
      <xdr:rowOff>57150</xdr:rowOff>
    </xdr:from>
    <xdr:to>
      <xdr:col>8</xdr:col>
      <xdr:colOff>571500</xdr:colOff>
      <xdr:row>129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22555200"/>
          <a:ext cx="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127</xdr:row>
      <xdr:rowOff>152400</xdr:rowOff>
    </xdr:from>
    <xdr:to>
      <xdr:col>8</xdr:col>
      <xdr:colOff>228600</xdr:colOff>
      <xdr:row>127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4391025" y="228123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127</xdr:row>
      <xdr:rowOff>9525</xdr:rowOff>
    </xdr:from>
    <xdr:to>
      <xdr:col>8</xdr:col>
      <xdr:colOff>561975</xdr:colOff>
      <xdr:row>127</xdr:row>
      <xdr:rowOff>152400</xdr:rowOff>
    </xdr:to>
    <xdr:sp>
      <xdr:nvSpPr>
        <xdr:cNvPr id="68" name="Line 68"/>
        <xdr:cNvSpPr>
          <a:spLocks/>
        </xdr:cNvSpPr>
      </xdr:nvSpPr>
      <xdr:spPr>
        <a:xfrm flipV="1">
          <a:off x="5210175" y="22669500"/>
          <a:ext cx="3333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128</xdr:row>
      <xdr:rowOff>152400</xdr:rowOff>
    </xdr:from>
    <xdr:to>
      <xdr:col>9</xdr:col>
      <xdr:colOff>200025</xdr:colOff>
      <xdr:row>131</xdr:row>
      <xdr:rowOff>47625</xdr:rowOff>
    </xdr:to>
    <xdr:sp>
      <xdr:nvSpPr>
        <xdr:cNvPr id="69" name="Rectangle 69"/>
        <xdr:cNvSpPr>
          <a:spLocks/>
        </xdr:cNvSpPr>
      </xdr:nvSpPr>
      <xdr:spPr>
        <a:xfrm>
          <a:off x="5286375" y="22974300"/>
          <a:ext cx="504825" cy="3810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Кирова 40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180975</xdr:colOff>
      <xdr:row>154</xdr:row>
      <xdr:rowOff>9525</xdr:rowOff>
    </xdr:from>
    <xdr:to>
      <xdr:col>10</xdr:col>
      <xdr:colOff>409575</xdr:colOff>
      <xdr:row>155</xdr:row>
      <xdr:rowOff>76200</xdr:rowOff>
    </xdr:to>
    <xdr:sp>
      <xdr:nvSpPr>
        <xdr:cNvPr id="70" name="Rectangle 70"/>
        <xdr:cNvSpPr>
          <a:spLocks/>
        </xdr:cNvSpPr>
      </xdr:nvSpPr>
      <xdr:spPr>
        <a:xfrm>
          <a:off x="6381750" y="270414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137</xdr:row>
      <xdr:rowOff>28575</xdr:rowOff>
    </xdr:from>
    <xdr:to>
      <xdr:col>10</xdr:col>
      <xdr:colOff>295275</xdr:colOff>
      <xdr:row>154</xdr:row>
      <xdr:rowOff>9525</xdr:rowOff>
    </xdr:to>
    <xdr:sp>
      <xdr:nvSpPr>
        <xdr:cNvPr id="71" name="Line 71"/>
        <xdr:cNvSpPr>
          <a:spLocks/>
        </xdr:cNvSpPr>
      </xdr:nvSpPr>
      <xdr:spPr>
        <a:xfrm>
          <a:off x="6353175" y="24307800"/>
          <a:ext cx="142875" cy="2733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146</xdr:row>
      <xdr:rowOff>9525</xdr:rowOff>
    </xdr:from>
    <xdr:to>
      <xdr:col>10</xdr:col>
      <xdr:colOff>228600</xdr:colOff>
      <xdr:row>146</xdr:row>
      <xdr:rowOff>9525</xdr:rowOff>
    </xdr:to>
    <xdr:sp>
      <xdr:nvSpPr>
        <xdr:cNvPr id="72" name="Line 72"/>
        <xdr:cNvSpPr>
          <a:spLocks/>
        </xdr:cNvSpPr>
      </xdr:nvSpPr>
      <xdr:spPr>
        <a:xfrm>
          <a:off x="5591175" y="257460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154</xdr:row>
      <xdr:rowOff>9525</xdr:rowOff>
    </xdr:from>
    <xdr:to>
      <xdr:col>11</xdr:col>
      <xdr:colOff>409575</xdr:colOff>
      <xdr:row>155</xdr:row>
      <xdr:rowOff>76200</xdr:rowOff>
    </xdr:to>
    <xdr:sp>
      <xdr:nvSpPr>
        <xdr:cNvPr id="73" name="Rectangle 73"/>
        <xdr:cNvSpPr>
          <a:spLocks/>
        </xdr:cNvSpPr>
      </xdr:nvSpPr>
      <xdr:spPr>
        <a:xfrm>
          <a:off x="6991350" y="270414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154</xdr:row>
      <xdr:rowOff>133350</xdr:rowOff>
    </xdr:from>
    <xdr:to>
      <xdr:col>11</xdr:col>
      <xdr:colOff>190500</xdr:colOff>
      <xdr:row>154</xdr:row>
      <xdr:rowOff>133350</xdr:rowOff>
    </xdr:to>
    <xdr:sp>
      <xdr:nvSpPr>
        <xdr:cNvPr id="74" name="Line 74"/>
        <xdr:cNvSpPr>
          <a:spLocks/>
        </xdr:cNvSpPr>
      </xdr:nvSpPr>
      <xdr:spPr>
        <a:xfrm>
          <a:off x="6610350" y="27165300"/>
          <a:ext cx="39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156</xdr:row>
      <xdr:rowOff>152400</xdr:rowOff>
    </xdr:from>
    <xdr:to>
      <xdr:col>11</xdr:col>
      <xdr:colOff>19050</xdr:colOff>
      <xdr:row>156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6200775" y="275082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154</xdr:row>
      <xdr:rowOff>133350</xdr:rowOff>
    </xdr:from>
    <xdr:to>
      <xdr:col>11</xdr:col>
      <xdr:colOff>19050</xdr:colOff>
      <xdr:row>156</xdr:row>
      <xdr:rowOff>152400</xdr:rowOff>
    </xdr:to>
    <xdr:sp>
      <xdr:nvSpPr>
        <xdr:cNvPr id="76" name="Line 76"/>
        <xdr:cNvSpPr>
          <a:spLocks/>
        </xdr:cNvSpPr>
      </xdr:nvSpPr>
      <xdr:spPr>
        <a:xfrm flipV="1">
          <a:off x="6829425" y="27165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154</xdr:row>
      <xdr:rowOff>9525</xdr:rowOff>
    </xdr:from>
    <xdr:to>
      <xdr:col>13</xdr:col>
      <xdr:colOff>361950</xdr:colOff>
      <xdr:row>155</xdr:row>
      <xdr:rowOff>76200</xdr:rowOff>
    </xdr:to>
    <xdr:sp>
      <xdr:nvSpPr>
        <xdr:cNvPr id="77" name="Rectangle 77"/>
        <xdr:cNvSpPr>
          <a:spLocks/>
        </xdr:cNvSpPr>
      </xdr:nvSpPr>
      <xdr:spPr>
        <a:xfrm>
          <a:off x="8162925" y="270414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154</xdr:row>
      <xdr:rowOff>133350</xdr:rowOff>
    </xdr:from>
    <xdr:to>
      <xdr:col>13</xdr:col>
      <xdr:colOff>133350</xdr:colOff>
      <xdr:row>154</xdr:row>
      <xdr:rowOff>133350</xdr:rowOff>
    </xdr:to>
    <xdr:sp>
      <xdr:nvSpPr>
        <xdr:cNvPr id="78" name="Line 78"/>
        <xdr:cNvSpPr>
          <a:spLocks/>
        </xdr:cNvSpPr>
      </xdr:nvSpPr>
      <xdr:spPr>
        <a:xfrm>
          <a:off x="7229475" y="27165300"/>
          <a:ext cx="93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156</xdr:row>
      <xdr:rowOff>152400</xdr:rowOff>
    </xdr:from>
    <xdr:to>
      <xdr:col>13</xdr:col>
      <xdr:colOff>19050</xdr:colOff>
      <xdr:row>156</xdr:row>
      <xdr:rowOff>152400</xdr:rowOff>
    </xdr:to>
    <xdr:sp>
      <xdr:nvSpPr>
        <xdr:cNvPr id="79" name="Line 79"/>
        <xdr:cNvSpPr>
          <a:spLocks/>
        </xdr:cNvSpPr>
      </xdr:nvSpPr>
      <xdr:spPr>
        <a:xfrm>
          <a:off x="7419975" y="275082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154</xdr:row>
      <xdr:rowOff>123825</xdr:rowOff>
    </xdr:from>
    <xdr:to>
      <xdr:col>12</xdr:col>
      <xdr:colOff>9525</xdr:colOff>
      <xdr:row>156</xdr:row>
      <xdr:rowOff>142875</xdr:rowOff>
    </xdr:to>
    <xdr:sp>
      <xdr:nvSpPr>
        <xdr:cNvPr id="80" name="Line 80"/>
        <xdr:cNvSpPr>
          <a:spLocks/>
        </xdr:cNvSpPr>
      </xdr:nvSpPr>
      <xdr:spPr>
        <a:xfrm flipH="1" flipV="1">
          <a:off x="7419975" y="27155775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151</xdr:row>
      <xdr:rowOff>0</xdr:rowOff>
    </xdr:from>
    <xdr:to>
      <xdr:col>12</xdr:col>
      <xdr:colOff>28575</xdr:colOff>
      <xdr:row>153</xdr:row>
      <xdr:rowOff>76200</xdr:rowOff>
    </xdr:to>
    <xdr:sp>
      <xdr:nvSpPr>
        <xdr:cNvPr id="81" name="Rectangle 81"/>
        <xdr:cNvSpPr>
          <a:spLocks/>
        </xdr:cNvSpPr>
      </xdr:nvSpPr>
      <xdr:spPr>
        <a:xfrm>
          <a:off x="6858000" y="26546175"/>
          <a:ext cx="590550" cy="4000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Росбанк
</a:t>
          </a:r>
        </a:p>
      </xdr:txBody>
    </xdr:sp>
    <xdr:clientData/>
  </xdr:twoCellAnchor>
  <xdr:twoCellAnchor>
    <xdr:from>
      <xdr:col>11</xdr:col>
      <xdr:colOff>295275</xdr:colOff>
      <xdr:row>153</xdr:row>
      <xdr:rowOff>66675</xdr:rowOff>
    </xdr:from>
    <xdr:to>
      <xdr:col>11</xdr:col>
      <xdr:colOff>295275</xdr:colOff>
      <xdr:row>154</xdr:row>
      <xdr:rowOff>9525</xdr:rowOff>
    </xdr:to>
    <xdr:sp>
      <xdr:nvSpPr>
        <xdr:cNvPr id="82" name="Line 82"/>
        <xdr:cNvSpPr>
          <a:spLocks/>
        </xdr:cNvSpPr>
      </xdr:nvSpPr>
      <xdr:spPr>
        <a:xfrm flipV="1">
          <a:off x="7105650" y="26936700"/>
          <a:ext cx="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153</xdr:row>
      <xdr:rowOff>152400</xdr:rowOff>
    </xdr:from>
    <xdr:to>
      <xdr:col>12</xdr:col>
      <xdr:colOff>590550</xdr:colOff>
      <xdr:row>154</xdr:row>
      <xdr:rowOff>0</xdr:rowOff>
    </xdr:to>
    <xdr:sp>
      <xdr:nvSpPr>
        <xdr:cNvPr id="83" name="Line 83"/>
        <xdr:cNvSpPr>
          <a:spLocks/>
        </xdr:cNvSpPr>
      </xdr:nvSpPr>
      <xdr:spPr>
        <a:xfrm>
          <a:off x="7105650" y="27022425"/>
          <a:ext cx="904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160</xdr:row>
      <xdr:rowOff>57150</xdr:rowOff>
    </xdr:from>
    <xdr:to>
      <xdr:col>14</xdr:col>
      <xdr:colOff>219075</xdr:colOff>
      <xdr:row>162</xdr:row>
      <xdr:rowOff>47625</xdr:rowOff>
    </xdr:to>
    <xdr:sp>
      <xdr:nvSpPr>
        <xdr:cNvPr id="84" name="Rectangle 84"/>
        <xdr:cNvSpPr>
          <a:spLocks/>
        </xdr:cNvSpPr>
      </xdr:nvSpPr>
      <xdr:spPr>
        <a:xfrm>
          <a:off x="7886700" y="28060650"/>
          <a:ext cx="971550" cy="3143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Сбербанк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257175</xdr:colOff>
      <xdr:row>155</xdr:row>
      <xdr:rowOff>76200</xdr:rowOff>
    </xdr:from>
    <xdr:to>
      <xdr:col>13</xdr:col>
      <xdr:colOff>257175</xdr:colOff>
      <xdr:row>160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8286750" y="27270075"/>
          <a:ext cx="0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158</xdr:row>
      <xdr:rowOff>152400</xdr:rowOff>
    </xdr:from>
    <xdr:to>
      <xdr:col>13</xdr:col>
      <xdr:colOff>19050</xdr:colOff>
      <xdr:row>158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7419975" y="278320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158</xdr:row>
      <xdr:rowOff>152400</xdr:rowOff>
    </xdr:from>
    <xdr:to>
      <xdr:col>13</xdr:col>
      <xdr:colOff>19050</xdr:colOff>
      <xdr:row>158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7419975" y="278320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158</xdr:row>
      <xdr:rowOff>9525</xdr:rowOff>
    </xdr:from>
    <xdr:to>
      <xdr:col>13</xdr:col>
      <xdr:colOff>247650</xdr:colOff>
      <xdr:row>158</xdr:row>
      <xdr:rowOff>152400</xdr:rowOff>
    </xdr:to>
    <xdr:sp>
      <xdr:nvSpPr>
        <xdr:cNvPr id="88" name="Line 88"/>
        <xdr:cNvSpPr>
          <a:spLocks/>
        </xdr:cNvSpPr>
      </xdr:nvSpPr>
      <xdr:spPr>
        <a:xfrm flipV="1">
          <a:off x="8048625" y="27689175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136</xdr:row>
      <xdr:rowOff>152400</xdr:rowOff>
    </xdr:from>
    <xdr:to>
      <xdr:col>11</xdr:col>
      <xdr:colOff>600075</xdr:colOff>
      <xdr:row>136</xdr:row>
      <xdr:rowOff>152400</xdr:rowOff>
    </xdr:to>
    <xdr:sp>
      <xdr:nvSpPr>
        <xdr:cNvPr id="89" name="Line 89"/>
        <xdr:cNvSpPr>
          <a:spLocks/>
        </xdr:cNvSpPr>
      </xdr:nvSpPr>
      <xdr:spPr>
        <a:xfrm>
          <a:off x="6810375" y="24269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136</xdr:row>
      <xdr:rowOff>152400</xdr:rowOff>
    </xdr:from>
    <xdr:to>
      <xdr:col>11</xdr:col>
      <xdr:colOff>0</xdr:colOff>
      <xdr:row>138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6419850" y="24269700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154</xdr:row>
      <xdr:rowOff>19050</xdr:rowOff>
    </xdr:from>
    <xdr:to>
      <xdr:col>17</xdr:col>
      <xdr:colOff>28575</xdr:colOff>
      <xdr:row>155</xdr:row>
      <xdr:rowOff>85725</xdr:rowOff>
    </xdr:to>
    <xdr:sp>
      <xdr:nvSpPr>
        <xdr:cNvPr id="91" name="Rectangle 91"/>
        <xdr:cNvSpPr>
          <a:spLocks/>
        </xdr:cNvSpPr>
      </xdr:nvSpPr>
      <xdr:spPr>
        <a:xfrm>
          <a:off x="10277475" y="270510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154</xdr:row>
      <xdr:rowOff>133350</xdr:rowOff>
    </xdr:from>
    <xdr:to>
      <xdr:col>16</xdr:col>
      <xdr:colOff>409575</xdr:colOff>
      <xdr:row>154</xdr:row>
      <xdr:rowOff>133350</xdr:rowOff>
    </xdr:to>
    <xdr:sp>
      <xdr:nvSpPr>
        <xdr:cNvPr id="92" name="Line 92"/>
        <xdr:cNvSpPr>
          <a:spLocks/>
        </xdr:cNvSpPr>
      </xdr:nvSpPr>
      <xdr:spPr>
        <a:xfrm>
          <a:off x="8391525" y="27165300"/>
          <a:ext cx="188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153</xdr:row>
      <xdr:rowOff>152400</xdr:rowOff>
    </xdr:from>
    <xdr:to>
      <xdr:col>16</xdr:col>
      <xdr:colOff>19050</xdr:colOff>
      <xdr:row>153</xdr:row>
      <xdr:rowOff>152400</xdr:rowOff>
    </xdr:to>
    <xdr:sp>
      <xdr:nvSpPr>
        <xdr:cNvPr id="93" name="Line 93"/>
        <xdr:cNvSpPr>
          <a:spLocks/>
        </xdr:cNvSpPr>
      </xdr:nvSpPr>
      <xdr:spPr>
        <a:xfrm>
          <a:off x="9248775" y="27022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153</xdr:row>
      <xdr:rowOff>152400</xdr:rowOff>
    </xdr:from>
    <xdr:to>
      <xdr:col>16</xdr:col>
      <xdr:colOff>19050</xdr:colOff>
      <xdr:row>153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9248775" y="27022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153</xdr:row>
      <xdr:rowOff>152400</xdr:rowOff>
    </xdr:from>
    <xdr:to>
      <xdr:col>15</xdr:col>
      <xdr:colOff>9525</xdr:colOff>
      <xdr:row>154</xdr:row>
      <xdr:rowOff>133350</xdr:rowOff>
    </xdr:to>
    <xdr:sp>
      <xdr:nvSpPr>
        <xdr:cNvPr id="95" name="Line 95"/>
        <xdr:cNvSpPr>
          <a:spLocks/>
        </xdr:cNvSpPr>
      </xdr:nvSpPr>
      <xdr:spPr>
        <a:xfrm flipH="1">
          <a:off x="9115425" y="27022425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158</xdr:row>
      <xdr:rowOff>66675</xdr:rowOff>
    </xdr:from>
    <xdr:to>
      <xdr:col>17</xdr:col>
      <xdr:colOff>314325</xdr:colOff>
      <xdr:row>160</xdr:row>
      <xdr:rowOff>66675</xdr:rowOff>
    </xdr:to>
    <xdr:sp>
      <xdr:nvSpPr>
        <xdr:cNvPr id="96" name="Rectangle 96"/>
        <xdr:cNvSpPr>
          <a:spLocks/>
        </xdr:cNvSpPr>
      </xdr:nvSpPr>
      <xdr:spPr>
        <a:xfrm>
          <a:off x="10086975" y="27746325"/>
          <a:ext cx="704850" cy="323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Общежитие Ленина 78
</a:t>
          </a:r>
        </a:p>
      </xdr:txBody>
    </xdr:sp>
    <xdr:clientData/>
  </xdr:twoCellAnchor>
  <xdr:twoCellAnchor>
    <xdr:from>
      <xdr:col>16</xdr:col>
      <xdr:colOff>523875</xdr:colOff>
      <xdr:row>155</xdr:row>
      <xdr:rowOff>85725</xdr:rowOff>
    </xdr:from>
    <xdr:to>
      <xdr:col>16</xdr:col>
      <xdr:colOff>533400</xdr:colOff>
      <xdr:row>158</xdr:row>
      <xdr:rowOff>66675</xdr:rowOff>
    </xdr:to>
    <xdr:sp>
      <xdr:nvSpPr>
        <xdr:cNvPr id="97" name="Line 97"/>
        <xdr:cNvSpPr>
          <a:spLocks/>
        </xdr:cNvSpPr>
      </xdr:nvSpPr>
      <xdr:spPr>
        <a:xfrm>
          <a:off x="10391775" y="27279600"/>
          <a:ext cx="95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153</xdr:row>
      <xdr:rowOff>57150</xdr:rowOff>
    </xdr:from>
    <xdr:to>
      <xdr:col>18</xdr:col>
      <xdr:colOff>428625</xdr:colOff>
      <xdr:row>154</xdr:row>
      <xdr:rowOff>123825</xdr:rowOff>
    </xdr:to>
    <xdr:sp>
      <xdr:nvSpPr>
        <xdr:cNvPr id="98" name="Rectangle 98"/>
        <xdr:cNvSpPr>
          <a:spLocks/>
        </xdr:cNvSpPr>
      </xdr:nvSpPr>
      <xdr:spPr>
        <a:xfrm>
          <a:off x="11287125" y="269271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153</xdr:row>
      <xdr:rowOff>152400</xdr:rowOff>
    </xdr:from>
    <xdr:to>
      <xdr:col>18</xdr:col>
      <xdr:colOff>200025</xdr:colOff>
      <xdr:row>154</xdr:row>
      <xdr:rowOff>152400</xdr:rowOff>
    </xdr:to>
    <xdr:sp>
      <xdr:nvSpPr>
        <xdr:cNvPr id="99" name="Line 99"/>
        <xdr:cNvSpPr>
          <a:spLocks/>
        </xdr:cNvSpPr>
      </xdr:nvSpPr>
      <xdr:spPr>
        <a:xfrm flipV="1">
          <a:off x="10515600" y="27022425"/>
          <a:ext cx="7715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157</xdr:row>
      <xdr:rowOff>152400</xdr:rowOff>
    </xdr:from>
    <xdr:to>
      <xdr:col>16</xdr:col>
      <xdr:colOff>523875</xdr:colOff>
      <xdr:row>157</xdr:row>
      <xdr:rowOff>152400</xdr:rowOff>
    </xdr:to>
    <xdr:sp>
      <xdr:nvSpPr>
        <xdr:cNvPr id="100" name="Line 100"/>
        <xdr:cNvSpPr>
          <a:spLocks/>
        </xdr:cNvSpPr>
      </xdr:nvSpPr>
      <xdr:spPr>
        <a:xfrm>
          <a:off x="9258300" y="276701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156</xdr:row>
      <xdr:rowOff>9525</xdr:rowOff>
    </xdr:from>
    <xdr:to>
      <xdr:col>18</xdr:col>
      <xdr:colOff>123825</xdr:colOff>
      <xdr:row>156</xdr:row>
      <xdr:rowOff>9525</xdr:rowOff>
    </xdr:to>
    <xdr:sp>
      <xdr:nvSpPr>
        <xdr:cNvPr id="101" name="Line 101"/>
        <xdr:cNvSpPr>
          <a:spLocks/>
        </xdr:cNvSpPr>
      </xdr:nvSpPr>
      <xdr:spPr>
        <a:xfrm>
          <a:off x="10496550" y="273653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154</xdr:row>
      <xdr:rowOff>28575</xdr:rowOff>
    </xdr:from>
    <xdr:to>
      <xdr:col>18</xdr:col>
      <xdr:colOff>142875</xdr:colOff>
      <xdr:row>156</xdr:row>
      <xdr:rowOff>9525</xdr:rowOff>
    </xdr:to>
    <xdr:sp>
      <xdr:nvSpPr>
        <xdr:cNvPr id="102" name="Line 102"/>
        <xdr:cNvSpPr>
          <a:spLocks/>
        </xdr:cNvSpPr>
      </xdr:nvSpPr>
      <xdr:spPr>
        <a:xfrm flipH="1" flipV="1">
          <a:off x="11087100" y="27060525"/>
          <a:ext cx="142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157</xdr:row>
      <xdr:rowOff>66675</xdr:rowOff>
    </xdr:from>
    <xdr:to>
      <xdr:col>19</xdr:col>
      <xdr:colOff>228600</xdr:colOff>
      <xdr:row>158</xdr:row>
      <xdr:rowOff>123825</xdr:rowOff>
    </xdr:to>
    <xdr:sp>
      <xdr:nvSpPr>
        <xdr:cNvPr id="103" name="Rectangle 103"/>
        <xdr:cNvSpPr>
          <a:spLocks/>
        </xdr:cNvSpPr>
      </xdr:nvSpPr>
      <xdr:spPr>
        <a:xfrm>
          <a:off x="11258550" y="27584400"/>
          <a:ext cx="666750" cy="2190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Дом Быта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323850</xdr:colOff>
      <xdr:row>154</xdr:row>
      <xdr:rowOff>123825</xdr:rowOff>
    </xdr:from>
    <xdr:to>
      <xdr:col>18</xdr:col>
      <xdr:colOff>447675</xdr:colOff>
      <xdr:row>157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11410950" y="27155775"/>
          <a:ext cx="123825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157</xdr:row>
      <xdr:rowOff>0</xdr:rowOff>
    </xdr:from>
    <xdr:to>
      <xdr:col>20</xdr:col>
      <xdr:colOff>133350</xdr:colOff>
      <xdr:row>157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525250" y="275177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147</xdr:row>
      <xdr:rowOff>28575</xdr:rowOff>
    </xdr:from>
    <xdr:to>
      <xdr:col>17</xdr:col>
      <xdr:colOff>419100</xdr:colOff>
      <xdr:row>148</xdr:row>
      <xdr:rowOff>133350</xdr:rowOff>
    </xdr:to>
    <xdr:sp>
      <xdr:nvSpPr>
        <xdr:cNvPr id="106" name="Rectangle 106"/>
        <xdr:cNvSpPr>
          <a:spLocks/>
        </xdr:cNvSpPr>
      </xdr:nvSpPr>
      <xdr:spPr>
        <a:xfrm>
          <a:off x="9982200" y="25927050"/>
          <a:ext cx="914400" cy="2667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 Админ.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304800</xdr:colOff>
      <xdr:row>148</xdr:row>
      <xdr:rowOff>104775</xdr:rowOff>
    </xdr:from>
    <xdr:to>
      <xdr:col>18</xdr:col>
      <xdr:colOff>304800</xdr:colOff>
      <xdr:row>153</xdr:row>
      <xdr:rowOff>66675</xdr:rowOff>
    </xdr:to>
    <xdr:sp>
      <xdr:nvSpPr>
        <xdr:cNvPr id="107" name="Line 107"/>
        <xdr:cNvSpPr>
          <a:spLocks/>
        </xdr:cNvSpPr>
      </xdr:nvSpPr>
      <xdr:spPr>
        <a:xfrm flipH="1" flipV="1">
          <a:off x="10782300" y="26165175"/>
          <a:ext cx="609600" cy="771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151</xdr:row>
      <xdr:rowOff>0</xdr:rowOff>
    </xdr:from>
    <xdr:to>
      <xdr:col>17</xdr:col>
      <xdr:colOff>523875</xdr:colOff>
      <xdr:row>151</xdr:row>
      <xdr:rowOff>0</xdr:rowOff>
    </xdr:to>
    <xdr:sp>
      <xdr:nvSpPr>
        <xdr:cNvPr id="108" name="Line 108"/>
        <xdr:cNvSpPr>
          <a:spLocks/>
        </xdr:cNvSpPr>
      </xdr:nvSpPr>
      <xdr:spPr>
        <a:xfrm>
          <a:off x="9867900" y="265461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390525</xdr:colOff>
      <xdr:row>148</xdr:row>
      <xdr:rowOff>9525</xdr:rowOff>
    </xdr:from>
    <xdr:to>
      <xdr:col>21</xdr:col>
      <xdr:colOff>180975</xdr:colOff>
      <xdr:row>152</xdr:row>
      <xdr:rowOff>19050</xdr:rowOff>
    </xdr:to>
    <xdr:sp>
      <xdr:nvSpPr>
        <xdr:cNvPr id="109" name="Rectangle 109"/>
        <xdr:cNvSpPr>
          <a:spLocks/>
        </xdr:cNvSpPr>
      </xdr:nvSpPr>
      <xdr:spPr>
        <a:xfrm>
          <a:off x="12087225" y="26069925"/>
          <a:ext cx="1009650" cy="6572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Район.Админ.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428625</xdr:colOff>
      <xdr:row>151</xdr:row>
      <xdr:rowOff>95250</xdr:rowOff>
    </xdr:from>
    <xdr:to>
      <xdr:col>19</xdr:col>
      <xdr:colOff>371475</xdr:colOff>
      <xdr:row>154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11515725" y="26641425"/>
          <a:ext cx="55245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154</xdr:row>
      <xdr:rowOff>0</xdr:rowOff>
    </xdr:from>
    <xdr:to>
      <xdr:col>21</xdr:col>
      <xdr:colOff>57150</xdr:colOff>
      <xdr:row>154</xdr:row>
      <xdr:rowOff>0</xdr:rowOff>
    </xdr:to>
    <xdr:sp>
      <xdr:nvSpPr>
        <xdr:cNvPr id="111" name="Line 111"/>
        <xdr:cNvSpPr>
          <a:spLocks/>
        </xdr:cNvSpPr>
      </xdr:nvSpPr>
      <xdr:spPr>
        <a:xfrm>
          <a:off x="12315825" y="2703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590550</xdr:colOff>
      <xdr:row>151</xdr:row>
      <xdr:rowOff>95250</xdr:rowOff>
    </xdr:from>
    <xdr:to>
      <xdr:col>20</xdr:col>
      <xdr:colOff>19050</xdr:colOff>
      <xdr:row>154</xdr:row>
      <xdr:rowOff>9525</xdr:rowOff>
    </xdr:to>
    <xdr:sp>
      <xdr:nvSpPr>
        <xdr:cNvPr id="112" name="Line 112"/>
        <xdr:cNvSpPr>
          <a:spLocks/>
        </xdr:cNvSpPr>
      </xdr:nvSpPr>
      <xdr:spPr>
        <a:xfrm flipH="1" flipV="1">
          <a:off x="12287250" y="26641425"/>
          <a:ext cx="38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581025</xdr:colOff>
      <xdr:row>150</xdr:row>
      <xdr:rowOff>47625</xdr:rowOff>
    </xdr:from>
    <xdr:to>
      <xdr:col>22</xdr:col>
      <xdr:colOff>200025</xdr:colOff>
      <xdr:row>151</xdr:row>
      <xdr:rowOff>114300</xdr:rowOff>
    </xdr:to>
    <xdr:sp>
      <xdr:nvSpPr>
        <xdr:cNvPr id="113" name="Rectangle 113"/>
        <xdr:cNvSpPr>
          <a:spLocks/>
        </xdr:cNvSpPr>
      </xdr:nvSpPr>
      <xdr:spPr>
        <a:xfrm>
          <a:off x="13496925" y="264318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146</xdr:row>
      <xdr:rowOff>76200</xdr:rowOff>
    </xdr:from>
    <xdr:to>
      <xdr:col>24</xdr:col>
      <xdr:colOff>428625</xdr:colOff>
      <xdr:row>150</xdr:row>
      <xdr:rowOff>47625</xdr:rowOff>
    </xdr:to>
    <xdr:sp>
      <xdr:nvSpPr>
        <xdr:cNvPr id="114" name="Line 114"/>
        <xdr:cNvSpPr>
          <a:spLocks/>
        </xdr:cNvSpPr>
      </xdr:nvSpPr>
      <xdr:spPr>
        <a:xfrm flipH="1">
          <a:off x="13725525" y="25812750"/>
          <a:ext cx="1447800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144</xdr:row>
      <xdr:rowOff>0</xdr:rowOff>
    </xdr:from>
    <xdr:to>
      <xdr:col>23</xdr:col>
      <xdr:colOff>133350</xdr:colOff>
      <xdr:row>149</xdr:row>
      <xdr:rowOff>0</xdr:rowOff>
    </xdr:to>
    <xdr:sp>
      <xdr:nvSpPr>
        <xdr:cNvPr id="115" name="Line 115"/>
        <xdr:cNvSpPr>
          <a:spLocks/>
        </xdr:cNvSpPr>
      </xdr:nvSpPr>
      <xdr:spPr>
        <a:xfrm>
          <a:off x="14020800" y="25412700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438150</xdr:colOff>
      <xdr:row>132</xdr:row>
      <xdr:rowOff>0</xdr:rowOff>
    </xdr:from>
    <xdr:to>
      <xdr:col>25</xdr:col>
      <xdr:colOff>57150</xdr:colOff>
      <xdr:row>133</xdr:row>
      <xdr:rowOff>66675</xdr:rowOff>
    </xdr:to>
    <xdr:sp>
      <xdr:nvSpPr>
        <xdr:cNvPr id="116" name="Rectangle 116"/>
        <xdr:cNvSpPr>
          <a:spLocks/>
        </xdr:cNvSpPr>
      </xdr:nvSpPr>
      <xdr:spPr>
        <a:xfrm>
          <a:off x="15182850" y="234696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409575</xdr:colOff>
      <xdr:row>133</xdr:row>
      <xdr:rowOff>66675</xdr:rowOff>
    </xdr:from>
    <xdr:to>
      <xdr:col>24</xdr:col>
      <xdr:colOff>552450</xdr:colOff>
      <xdr:row>146</xdr:row>
      <xdr:rowOff>114300</xdr:rowOff>
    </xdr:to>
    <xdr:sp>
      <xdr:nvSpPr>
        <xdr:cNvPr id="117" name="Line 117"/>
        <xdr:cNvSpPr>
          <a:spLocks/>
        </xdr:cNvSpPr>
      </xdr:nvSpPr>
      <xdr:spPr>
        <a:xfrm flipH="1">
          <a:off x="15154275" y="23698200"/>
          <a:ext cx="142875" cy="2152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130</xdr:row>
      <xdr:rowOff>57150</xdr:rowOff>
    </xdr:from>
    <xdr:to>
      <xdr:col>24</xdr:col>
      <xdr:colOff>438150</xdr:colOff>
      <xdr:row>132</xdr:row>
      <xdr:rowOff>133350</xdr:rowOff>
    </xdr:to>
    <xdr:sp>
      <xdr:nvSpPr>
        <xdr:cNvPr id="118" name="Line 118"/>
        <xdr:cNvSpPr>
          <a:spLocks/>
        </xdr:cNvSpPr>
      </xdr:nvSpPr>
      <xdr:spPr>
        <a:xfrm flipH="1" flipV="1">
          <a:off x="6467475" y="23202900"/>
          <a:ext cx="8715375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140</xdr:row>
      <xdr:rowOff>142875</xdr:rowOff>
    </xdr:from>
    <xdr:to>
      <xdr:col>24</xdr:col>
      <xdr:colOff>466725</xdr:colOff>
      <xdr:row>143</xdr:row>
      <xdr:rowOff>152400</xdr:rowOff>
    </xdr:to>
    <xdr:sp>
      <xdr:nvSpPr>
        <xdr:cNvPr id="119" name="Line 119"/>
        <xdr:cNvSpPr>
          <a:spLocks/>
        </xdr:cNvSpPr>
      </xdr:nvSpPr>
      <xdr:spPr>
        <a:xfrm flipV="1">
          <a:off x="14897100" y="24907875"/>
          <a:ext cx="3143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130</xdr:row>
      <xdr:rowOff>0</xdr:rowOff>
    </xdr:from>
    <xdr:to>
      <xdr:col>18</xdr:col>
      <xdr:colOff>171450</xdr:colOff>
      <xdr:row>130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0477500" y="231457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129</xdr:row>
      <xdr:rowOff>152400</xdr:rowOff>
    </xdr:from>
    <xdr:to>
      <xdr:col>17</xdr:col>
      <xdr:colOff>9525</xdr:colOff>
      <xdr:row>131</xdr:row>
      <xdr:rowOff>66675</xdr:rowOff>
    </xdr:to>
    <xdr:sp>
      <xdr:nvSpPr>
        <xdr:cNvPr id="121" name="Line 121"/>
        <xdr:cNvSpPr>
          <a:spLocks/>
        </xdr:cNvSpPr>
      </xdr:nvSpPr>
      <xdr:spPr>
        <a:xfrm flipH="1">
          <a:off x="10334625" y="23136225"/>
          <a:ext cx="152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132</xdr:row>
      <xdr:rowOff>66675</xdr:rowOff>
    </xdr:from>
    <xdr:to>
      <xdr:col>26</xdr:col>
      <xdr:colOff>247650</xdr:colOff>
      <xdr:row>133</xdr:row>
      <xdr:rowOff>133350</xdr:rowOff>
    </xdr:to>
    <xdr:sp>
      <xdr:nvSpPr>
        <xdr:cNvPr id="122" name="Rectangle 122"/>
        <xdr:cNvSpPr>
          <a:spLocks/>
        </xdr:cNvSpPr>
      </xdr:nvSpPr>
      <xdr:spPr>
        <a:xfrm>
          <a:off x="15982950" y="235362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132</xdr:row>
      <xdr:rowOff>142875</xdr:rowOff>
    </xdr:from>
    <xdr:to>
      <xdr:col>26</xdr:col>
      <xdr:colOff>19050</xdr:colOff>
      <xdr:row>133</xdr:row>
      <xdr:rowOff>28575</xdr:rowOff>
    </xdr:to>
    <xdr:sp>
      <xdr:nvSpPr>
        <xdr:cNvPr id="123" name="Line 123"/>
        <xdr:cNvSpPr>
          <a:spLocks/>
        </xdr:cNvSpPr>
      </xdr:nvSpPr>
      <xdr:spPr>
        <a:xfrm flipH="1" flipV="1">
          <a:off x="15411450" y="23612475"/>
          <a:ext cx="571500" cy="47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457200</xdr:colOff>
      <xdr:row>127</xdr:row>
      <xdr:rowOff>104775</xdr:rowOff>
    </xdr:from>
    <xdr:to>
      <xdr:col>26</xdr:col>
      <xdr:colOff>466725</xdr:colOff>
      <xdr:row>129</xdr:row>
      <xdr:rowOff>76200</xdr:rowOff>
    </xdr:to>
    <xdr:sp>
      <xdr:nvSpPr>
        <xdr:cNvPr id="124" name="Rectangle 124"/>
        <xdr:cNvSpPr>
          <a:spLocks/>
        </xdr:cNvSpPr>
      </xdr:nvSpPr>
      <xdr:spPr>
        <a:xfrm>
          <a:off x="15811500" y="22764750"/>
          <a:ext cx="619125" cy="295275"/>
        </a:xfrm>
        <a:prstGeom prst="rect">
          <a:avLst/>
        </a:prstGeom>
        <a:solidFill>
          <a:srgbClr val="FFCC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Нотариус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26</xdr:col>
      <xdr:colOff>133350</xdr:colOff>
      <xdr:row>129</xdr:row>
      <xdr:rowOff>76200</xdr:rowOff>
    </xdr:from>
    <xdr:to>
      <xdr:col>26</xdr:col>
      <xdr:colOff>133350</xdr:colOff>
      <xdr:row>132</xdr:row>
      <xdr:rowOff>66675</xdr:rowOff>
    </xdr:to>
    <xdr:sp>
      <xdr:nvSpPr>
        <xdr:cNvPr id="125" name="Line 125"/>
        <xdr:cNvSpPr>
          <a:spLocks/>
        </xdr:cNvSpPr>
      </xdr:nvSpPr>
      <xdr:spPr>
        <a:xfrm flipV="1">
          <a:off x="16097250" y="23060025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247650</xdr:colOff>
      <xdr:row>133</xdr:row>
      <xdr:rowOff>19050</xdr:rowOff>
    </xdr:from>
    <xdr:to>
      <xdr:col>28</xdr:col>
      <xdr:colOff>476250</xdr:colOff>
      <xdr:row>134</xdr:row>
      <xdr:rowOff>85725</xdr:rowOff>
    </xdr:to>
    <xdr:sp>
      <xdr:nvSpPr>
        <xdr:cNvPr id="126" name="Rectangle 126"/>
        <xdr:cNvSpPr>
          <a:spLocks/>
        </xdr:cNvSpPr>
      </xdr:nvSpPr>
      <xdr:spPr>
        <a:xfrm>
          <a:off x="17430750" y="236505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247650</xdr:colOff>
      <xdr:row>133</xdr:row>
      <xdr:rowOff>38100</xdr:rowOff>
    </xdr:from>
    <xdr:to>
      <xdr:col>28</xdr:col>
      <xdr:colOff>257175</xdr:colOff>
      <xdr:row>133</xdr:row>
      <xdr:rowOff>114300</xdr:rowOff>
    </xdr:to>
    <xdr:sp>
      <xdr:nvSpPr>
        <xdr:cNvPr id="127" name="Line 127"/>
        <xdr:cNvSpPr>
          <a:spLocks/>
        </xdr:cNvSpPr>
      </xdr:nvSpPr>
      <xdr:spPr>
        <a:xfrm flipH="1" flipV="1">
          <a:off x="16211550" y="23669625"/>
          <a:ext cx="1228725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130</xdr:row>
      <xdr:rowOff>152400</xdr:rowOff>
    </xdr:from>
    <xdr:to>
      <xdr:col>26</xdr:col>
      <xdr:colOff>123825</xdr:colOff>
      <xdr:row>130</xdr:row>
      <xdr:rowOff>152400</xdr:rowOff>
    </xdr:to>
    <xdr:sp>
      <xdr:nvSpPr>
        <xdr:cNvPr id="128" name="Line 128"/>
        <xdr:cNvSpPr>
          <a:spLocks/>
        </xdr:cNvSpPr>
      </xdr:nvSpPr>
      <xdr:spPr>
        <a:xfrm>
          <a:off x="15354300" y="232981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131</xdr:row>
      <xdr:rowOff>152400</xdr:rowOff>
    </xdr:from>
    <xdr:to>
      <xdr:col>28</xdr:col>
      <xdr:colOff>85725</xdr:colOff>
      <xdr:row>131</xdr:row>
      <xdr:rowOff>152400</xdr:rowOff>
    </xdr:to>
    <xdr:sp>
      <xdr:nvSpPr>
        <xdr:cNvPr id="129" name="Line 129"/>
        <xdr:cNvSpPr>
          <a:spLocks/>
        </xdr:cNvSpPr>
      </xdr:nvSpPr>
      <xdr:spPr>
        <a:xfrm>
          <a:off x="16583025" y="23460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457200</xdr:colOff>
      <xdr:row>132</xdr:row>
      <xdr:rowOff>0</xdr:rowOff>
    </xdr:from>
    <xdr:to>
      <xdr:col>28</xdr:col>
      <xdr:colOff>85725</xdr:colOff>
      <xdr:row>133</xdr:row>
      <xdr:rowOff>85725</xdr:rowOff>
    </xdr:to>
    <xdr:sp>
      <xdr:nvSpPr>
        <xdr:cNvPr id="130" name="Line 130"/>
        <xdr:cNvSpPr>
          <a:spLocks/>
        </xdr:cNvSpPr>
      </xdr:nvSpPr>
      <xdr:spPr>
        <a:xfrm flipH="1">
          <a:off x="17030700" y="2346960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135</xdr:row>
      <xdr:rowOff>0</xdr:rowOff>
    </xdr:from>
    <xdr:to>
      <xdr:col>26</xdr:col>
      <xdr:colOff>19050</xdr:colOff>
      <xdr:row>135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373350" y="23955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342900</xdr:colOff>
      <xdr:row>133</xdr:row>
      <xdr:rowOff>0</xdr:rowOff>
    </xdr:from>
    <xdr:to>
      <xdr:col>25</xdr:col>
      <xdr:colOff>342900</xdr:colOff>
      <xdr:row>135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15697200" y="23631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247650</xdr:colOff>
      <xdr:row>134</xdr:row>
      <xdr:rowOff>47625</xdr:rowOff>
    </xdr:from>
    <xdr:to>
      <xdr:col>36</xdr:col>
      <xdr:colOff>476250</xdr:colOff>
      <xdr:row>135</xdr:row>
      <xdr:rowOff>114300</xdr:rowOff>
    </xdr:to>
    <xdr:sp>
      <xdr:nvSpPr>
        <xdr:cNvPr id="133" name="Rectangle 133"/>
        <xdr:cNvSpPr>
          <a:spLocks/>
        </xdr:cNvSpPr>
      </xdr:nvSpPr>
      <xdr:spPr>
        <a:xfrm>
          <a:off x="22307550" y="238410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133</xdr:row>
      <xdr:rowOff>133350</xdr:rowOff>
    </xdr:from>
    <xdr:to>
      <xdr:col>36</xdr:col>
      <xdr:colOff>247650</xdr:colOff>
      <xdr:row>135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17668875" y="23764875"/>
          <a:ext cx="4638675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132</xdr:row>
      <xdr:rowOff>152400</xdr:rowOff>
    </xdr:from>
    <xdr:to>
      <xdr:col>32</xdr:col>
      <xdr:colOff>85725</xdr:colOff>
      <xdr:row>132</xdr:row>
      <xdr:rowOff>152400</xdr:rowOff>
    </xdr:to>
    <xdr:sp>
      <xdr:nvSpPr>
        <xdr:cNvPr id="135" name="Line 135"/>
        <xdr:cNvSpPr>
          <a:spLocks/>
        </xdr:cNvSpPr>
      </xdr:nvSpPr>
      <xdr:spPr>
        <a:xfrm>
          <a:off x="19021425" y="236220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523875</xdr:colOff>
      <xdr:row>133</xdr:row>
      <xdr:rowOff>0</xdr:rowOff>
    </xdr:from>
    <xdr:to>
      <xdr:col>31</xdr:col>
      <xdr:colOff>19050</xdr:colOff>
      <xdr:row>134</xdr:row>
      <xdr:rowOff>28575</xdr:rowOff>
    </xdr:to>
    <xdr:sp>
      <xdr:nvSpPr>
        <xdr:cNvPr id="136" name="Line 136"/>
        <xdr:cNvSpPr>
          <a:spLocks/>
        </xdr:cNvSpPr>
      </xdr:nvSpPr>
      <xdr:spPr>
        <a:xfrm flipH="1">
          <a:off x="18926175" y="23631525"/>
          <a:ext cx="104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352425</xdr:colOff>
      <xdr:row>130</xdr:row>
      <xdr:rowOff>38100</xdr:rowOff>
    </xdr:from>
    <xdr:to>
      <xdr:col>36</xdr:col>
      <xdr:colOff>371475</xdr:colOff>
      <xdr:row>134</xdr:row>
      <xdr:rowOff>47625</xdr:rowOff>
    </xdr:to>
    <xdr:sp>
      <xdr:nvSpPr>
        <xdr:cNvPr id="137" name="Line 137"/>
        <xdr:cNvSpPr>
          <a:spLocks/>
        </xdr:cNvSpPr>
      </xdr:nvSpPr>
      <xdr:spPr>
        <a:xfrm flipH="1" flipV="1">
          <a:off x="22412325" y="23183850"/>
          <a:ext cx="1905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590550</xdr:colOff>
      <xdr:row>125</xdr:row>
      <xdr:rowOff>28575</xdr:rowOff>
    </xdr:from>
    <xdr:to>
      <xdr:col>36</xdr:col>
      <xdr:colOff>19050</xdr:colOff>
      <xdr:row>130</xdr:row>
      <xdr:rowOff>66675</xdr:rowOff>
    </xdr:to>
    <xdr:sp>
      <xdr:nvSpPr>
        <xdr:cNvPr id="138" name="Line 138"/>
        <xdr:cNvSpPr>
          <a:spLocks/>
        </xdr:cNvSpPr>
      </xdr:nvSpPr>
      <xdr:spPr>
        <a:xfrm flipH="1" flipV="1">
          <a:off x="22040850" y="22364700"/>
          <a:ext cx="38100" cy="847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600075</xdr:colOff>
      <xdr:row>119</xdr:row>
      <xdr:rowOff>0</xdr:rowOff>
    </xdr:from>
    <xdr:to>
      <xdr:col>34</xdr:col>
      <xdr:colOff>219075</xdr:colOff>
      <xdr:row>120</xdr:row>
      <xdr:rowOff>66675</xdr:rowOff>
    </xdr:to>
    <xdr:sp>
      <xdr:nvSpPr>
        <xdr:cNvPr id="139" name="Rectangle 139"/>
        <xdr:cNvSpPr>
          <a:spLocks/>
        </xdr:cNvSpPr>
      </xdr:nvSpPr>
      <xdr:spPr>
        <a:xfrm>
          <a:off x="20831175" y="213645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590550</xdr:colOff>
      <xdr:row>121</xdr:row>
      <xdr:rowOff>9525</xdr:rowOff>
    </xdr:from>
    <xdr:to>
      <xdr:col>37</xdr:col>
      <xdr:colOff>85725</xdr:colOff>
      <xdr:row>121</xdr:row>
      <xdr:rowOff>9525</xdr:rowOff>
    </xdr:to>
    <xdr:sp>
      <xdr:nvSpPr>
        <xdr:cNvPr id="140" name="Line 140"/>
        <xdr:cNvSpPr>
          <a:spLocks/>
        </xdr:cNvSpPr>
      </xdr:nvSpPr>
      <xdr:spPr>
        <a:xfrm flipV="1">
          <a:off x="22040850" y="21697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314325</xdr:colOff>
      <xdr:row>120</xdr:row>
      <xdr:rowOff>104775</xdr:rowOff>
    </xdr:from>
    <xdr:to>
      <xdr:col>35</xdr:col>
      <xdr:colOff>600075</xdr:colOff>
      <xdr:row>121</xdr:row>
      <xdr:rowOff>9525</xdr:rowOff>
    </xdr:to>
    <xdr:sp>
      <xdr:nvSpPr>
        <xdr:cNvPr id="141" name="Line 141"/>
        <xdr:cNvSpPr>
          <a:spLocks/>
        </xdr:cNvSpPr>
      </xdr:nvSpPr>
      <xdr:spPr>
        <a:xfrm flipH="1" flipV="1">
          <a:off x="21155025" y="21631275"/>
          <a:ext cx="8953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128</xdr:row>
      <xdr:rowOff>9525</xdr:rowOff>
    </xdr:from>
    <xdr:to>
      <xdr:col>37</xdr:col>
      <xdr:colOff>600075</xdr:colOff>
      <xdr:row>128</xdr:row>
      <xdr:rowOff>19050</xdr:rowOff>
    </xdr:to>
    <xdr:sp>
      <xdr:nvSpPr>
        <xdr:cNvPr id="142" name="Line 142"/>
        <xdr:cNvSpPr>
          <a:spLocks/>
        </xdr:cNvSpPr>
      </xdr:nvSpPr>
      <xdr:spPr>
        <a:xfrm flipV="1">
          <a:off x="22688550" y="22831425"/>
          <a:ext cx="58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590550</xdr:colOff>
      <xdr:row>126</xdr:row>
      <xdr:rowOff>57150</xdr:rowOff>
    </xdr:from>
    <xdr:to>
      <xdr:col>37</xdr:col>
      <xdr:colOff>0</xdr:colOff>
      <xdr:row>128</xdr:row>
      <xdr:rowOff>9525</xdr:rowOff>
    </xdr:to>
    <xdr:sp>
      <xdr:nvSpPr>
        <xdr:cNvPr id="143" name="Line 143"/>
        <xdr:cNvSpPr>
          <a:spLocks/>
        </xdr:cNvSpPr>
      </xdr:nvSpPr>
      <xdr:spPr>
        <a:xfrm flipH="1" flipV="1">
          <a:off x="22040850" y="22555200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142875</xdr:colOff>
      <xdr:row>128</xdr:row>
      <xdr:rowOff>19050</xdr:rowOff>
    </xdr:from>
    <xdr:to>
      <xdr:col>37</xdr:col>
      <xdr:colOff>28575</xdr:colOff>
      <xdr:row>130</xdr:row>
      <xdr:rowOff>38100</xdr:rowOff>
    </xdr:to>
    <xdr:sp>
      <xdr:nvSpPr>
        <xdr:cNvPr id="144" name="Line 144"/>
        <xdr:cNvSpPr>
          <a:spLocks/>
        </xdr:cNvSpPr>
      </xdr:nvSpPr>
      <xdr:spPr>
        <a:xfrm flipV="1">
          <a:off x="22202775" y="22840950"/>
          <a:ext cx="495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118</xdr:row>
      <xdr:rowOff>9525</xdr:rowOff>
    </xdr:from>
    <xdr:to>
      <xdr:col>34</xdr:col>
      <xdr:colOff>85725</xdr:colOff>
      <xdr:row>119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20859750" y="21212175"/>
          <a:ext cx="6667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266700</xdr:colOff>
      <xdr:row>116</xdr:row>
      <xdr:rowOff>95250</xdr:rowOff>
    </xdr:from>
    <xdr:to>
      <xdr:col>34</xdr:col>
      <xdr:colOff>371475</xdr:colOff>
      <xdr:row>118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20497800" y="20974050"/>
          <a:ext cx="714375" cy="2286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 РОВД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33</xdr:col>
      <xdr:colOff>600075</xdr:colOff>
      <xdr:row>120</xdr:row>
      <xdr:rowOff>57150</xdr:rowOff>
    </xdr:from>
    <xdr:to>
      <xdr:col>34</xdr:col>
      <xdr:colOff>95250</xdr:colOff>
      <xdr:row>129</xdr:row>
      <xdr:rowOff>76200</xdr:rowOff>
    </xdr:to>
    <xdr:sp>
      <xdr:nvSpPr>
        <xdr:cNvPr id="147" name="Line 147"/>
        <xdr:cNvSpPr>
          <a:spLocks/>
        </xdr:cNvSpPr>
      </xdr:nvSpPr>
      <xdr:spPr>
        <a:xfrm flipH="1">
          <a:off x="20831175" y="21583650"/>
          <a:ext cx="1047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257175</xdr:colOff>
      <xdr:row>129</xdr:row>
      <xdr:rowOff>66675</xdr:rowOff>
    </xdr:from>
    <xdr:to>
      <xdr:col>34</xdr:col>
      <xdr:colOff>361950</xdr:colOff>
      <xdr:row>130</xdr:row>
      <xdr:rowOff>152400</xdr:rowOff>
    </xdr:to>
    <xdr:sp>
      <xdr:nvSpPr>
        <xdr:cNvPr id="148" name="Rectangle 148"/>
        <xdr:cNvSpPr>
          <a:spLocks/>
        </xdr:cNvSpPr>
      </xdr:nvSpPr>
      <xdr:spPr>
        <a:xfrm>
          <a:off x="20488275" y="23050500"/>
          <a:ext cx="714375" cy="2476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РОВД</a:t>
          </a:r>
        </a:p>
      </xdr:txBody>
    </xdr:sp>
    <xdr:clientData/>
  </xdr:twoCellAnchor>
  <xdr:twoCellAnchor>
    <xdr:from>
      <xdr:col>31</xdr:col>
      <xdr:colOff>476250</xdr:colOff>
      <xdr:row>120</xdr:row>
      <xdr:rowOff>0</xdr:rowOff>
    </xdr:from>
    <xdr:to>
      <xdr:col>33</xdr:col>
      <xdr:colOff>590550</xdr:colOff>
      <xdr:row>126</xdr:row>
      <xdr:rowOff>76200</xdr:rowOff>
    </xdr:to>
    <xdr:sp>
      <xdr:nvSpPr>
        <xdr:cNvPr id="149" name="Line 149"/>
        <xdr:cNvSpPr>
          <a:spLocks/>
        </xdr:cNvSpPr>
      </xdr:nvSpPr>
      <xdr:spPr>
        <a:xfrm flipH="1">
          <a:off x="19488150" y="21526500"/>
          <a:ext cx="13335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125</xdr:row>
      <xdr:rowOff>133350</xdr:rowOff>
    </xdr:from>
    <xdr:to>
      <xdr:col>31</xdr:col>
      <xdr:colOff>476250</xdr:colOff>
      <xdr:row>126</xdr:row>
      <xdr:rowOff>57150</xdr:rowOff>
    </xdr:to>
    <xdr:sp>
      <xdr:nvSpPr>
        <xdr:cNvPr id="150" name="Line 150"/>
        <xdr:cNvSpPr>
          <a:spLocks/>
        </xdr:cNvSpPr>
      </xdr:nvSpPr>
      <xdr:spPr>
        <a:xfrm flipH="1" flipV="1">
          <a:off x="19050000" y="22469475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371475</xdr:colOff>
      <xdr:row>124</xdr:row>
      <xdr:rowOff>38100</xdr:rowOff>
    </xdr:from>
    <xdr:to>
      <xdr:col>31</xdr:col>
      <xdr:colOff>38100</xdr:colOff>
      <xdr:row>126</xdr:row>
      <xdr:rowOff>152400</xdr:rowOff>
    </xdr:to>
    <xdr:sp>
      <xdr:nvSpPr>
        <xdr:cNvPr id="151" name="Rectangle 151"/>
        <xdr:cNvSpPr>
          <a:spLocks/>
        </xdr:cNvSpPr>
      </xdr:nvSpPr>
      <xdr:spPr>
        <a:xfrm>
          <a:off x="18773775" y="22212300"/>
          <a:ext cx="276225" cy="4381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121</xdr:row>
      <xdr:rowOff>152400</xdr:rowOff>
    </xdr:from>
    <xdr:to>
      <xdr:col>33</xdr:col>
      <xdr:colOff>0</xdr:colOff>
      <xdr:row>121</xdr:row>
      <xdr:rowOff>152400</xdr:rowOff>
    </xdr:to>
    <xdr:sp>
      <xdr:nvSpPr>
        <xdr:cNvPr id="152" name="Line 152"/>
        <xdr:cNvSpPr>
          <a:spLocks/>
        </xdr:cNvSpPr>
      </xdr:nvSpPr>
      <xdr:spPr>
        <a:xfrm>
          <a:off x="19631025" y="218408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571500</xdr:colOff>
      <xdr:row>122</xdr:row>
      <xdr:rowOff>0</xdr:rowOff>
    </xdr:from>
    <xdr:to>
      <xdr:col>32</xdr:col>
      <xdr:colOff>590550</xdr:colOff>
      <xdr:row>123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20193000" y="21850350"/>
          <a:ext cx="19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124</xdr:row>
      <xdr:rowOff>0</xdr:rowOff>
    </xdr:from>
    <xdr:to>
      <xdr:col>34</xdr:col>
      <xdr:colOff>47625</xdr:colOff>
      <xdr:row>124</xdr:row>
      <xdr:rowOff>0</xdr:rowOff>
    </xdr:to>
    <xdr:sp>
      <xdr:nvSpPr>
        <xdr:cNvPr id="154" name="Line 154"/>
        <xdr:cNvSpPr>
          <a:spLocks/>
        </xdr:cNvSpPr>
      </xdr:nvSpPr>
      <xdr:spPr>
        <a:xfrm>
          <a:off x="20240625" y="2217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118</xdr:row>
      <xdr:rowOff>114300</xdr:rowOff>
    </xdr:from>
    <xdr:to>
      <xdr:col>34</xdr:col>
      <xdr:colOff>57150</xdr:colOff>
      <xdr:row>118</xdr:row>
      <xdr:rowOff>152400</xdr:rowOff>
    </xdr:to>
    <xdr:sp>
      <xdr:nvSpPr>
        <xdr:cNvPr id="155" name="Line 155"/>
        <xdr:cNvSpPr>
          <a:spLocks/>
        </xdr:cNvSpPr>
      </xdr:nvSpPr>
      <xdr:spPr>
        <a:xfrm flipV="1">
          <a:off x="19631025" y="21316950"/>
          <a:ext cx="1266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476250</xdr:colOff>
      <xdr:row>136</xdr:row>
      <xdr:rowOff>47625</xdr:rowOff>
    </xdr:from>
    <xdr:to>
      <xdr:col>50</xdr:col>
      <xdr:colOff>95250</xdr:colOff>
      <xdr:row>137</xdr:row>
      <xdr:rowOff>114300</xdr:rowOff>
    </xdr:to>
    <xdr:sp>
      <xdr:nvSpPr>
        <xdr:cNvPr id="156" name="Rectangle 156"/>
        <xdr:cNvSpPr>
          <a:spLocks/>
        </xdr:cNvSpPr>
      </xdr:nvSpPr>
      <xdr:spPr>
        <a:xfrm>
          <a:off x="30460950" y="241649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466725</xdr:colOff>
      <xdr:row>135</xdr:row>
      <xdr:rowOff>0</xdr:rowOff>
    </xdr:from>
    <xdr:to>
      <xdr:col>49</xdr:col>
      <xdr:colOff>466725</xdr:colOff>
      <xdr:row>137</xdr:row>
      <xdr:rowOff>9525</xdr:rowOff>
    </xdr:to>
    <xdr:sp>
      <xdr:nvSpPr>
        <xdr:cNvPr id="157" name="Line 157"/>
        <xdr:cNvSpPr>
          <a:spLocks/>
        </xdr:cNvSpPr>
      </xdr:nvSpPr>
      <xdr:spPr>
        <a:xfrm flipH="1" flipV="1">
          <a:off x="22526625" y="23955375"/>
          <a:ext cx="792480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134</xdr:row>
      <xdr:rowOff>152400</xdr:rowOff>
    </xdr:from>
    <xdr:to>
      <xdr:col>45</xdr:col>
      <xdr:colOff>85725</xdr:colOff>
      <xdr:row>134</xdr:row>
      <xdr:rowOff>152400</xdr:rowOff>
    </xdr:to>
    <xdr:sp>
      <xdr:nvSpPr>
        <xdr:cNvPr id="158" name="Line 158"/>
        <xdr:cNvSpPr>
          <a:spLocks/>
        </xdr:cNvSpPr>
      </xdr:nvSpPr>
      <xdr:spPr>
        <a:xfrm>
          <a:off x="26946225" y="23945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134</xdr:row>
      <xdr:rowOff>152400</xdr:rowOff>
    </xdr:from>
    <xdr:to>
      <xdr:col>44</xdr:col>
      <xdr:colOff>19050</xdr:colOff>
      <xdr:row>136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26736675" y="23945850"/>
          <a:ext cx="2190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57150</xdr:colOff>
      <xdr:row>106</xdr:row>
      <xdr:rowOff>47625</xdr:rowOff>
    </xdr:from>
    <xdr:to>
      <xdr:col>50</xdr:col>
      <xdr:colOff>285750</xdr:colOff>
      <xdr:row>107</xdr:row>
      <xdr:rowOff>114300</xdr:rowOff>
    </xdr:to>
    <xdr:sp>
      <xdr:nvSpPr>
        <xdr:cNvPr id="160" name="Rectangle 160"/>
        <xdr:cNvSpPr>
          <a:spLocks/>
        </xdr:cNvSpPr>
      </xdr:nvSpPr>
      <xdr:spPr>
        <a:xfrm>
          <a:off x="30651450" y="193071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533400</xdr:colOff>
      <xdr:row>126</xdr:row>
      <xdr:rowOff>47625</xdr:rowOff>
    </xdr:from>
    <xdr:to>
      <xdr:col>50</xdr:col>
      <xdr:colOff>152400</xdr:colOff>
      <xdr:row>127</xdr:row>
      <xdr:rowOff>114300</xdr:rowOff>
    </xdr:to>
    <xdr:sp>
      <xdr:nvSpPr>
        <xdr:cNvPr id="161" name="Rectangle 161"/>
        <xdr:cNvSpPr>
          <a:spLocks/>
        </xdr:cNvSpPr>
      </xdr:nvSpPr>
      <xdr:spPr>
        <a:xfrm>
          <a:off x="30518100" y="225456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121</xdr:row>
      <xdr:rowOff>152400</xdr:rowOff>
    </xdr:from>
    <xdr:to>
      <xdr:col>49</xdr:col>
      <xdr:colOff>85725</xdr:colOff>
      <xdr:row>121</xdr:row>
      <xdr:rowOff>152400</xdr:rowOff>
    </xdr:to>
    <xdr:sp>
      <xdr:nvSpPr>
        <xdr:cNvPr id="162" name="Line 162"/>
        <xdr:cNvSpPr>
          <a:spLocks/>
        </xdr:cNvSpPr>
      </xdr:nvSpPr>
      <xdr:spPr>
        <a:xfrm>
          <a:off x="29384625" y="21840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85725</xdr:colOff>
      <xdr:row>121</xdr:row>
      <xdr:rowOff>152400</xdr:rowOff>
    </xdr:from>
    <xdr:to>
      <xdr:col>50</xdr:col>
      <xdr:colOff>76200</xdr:colOff>
      <xdr:row>122</xdr:row>
      <xdr:rowOff>114300</xdr:rowOff>
    </xdr:to>
    <xdr:sp>
      <xdr:nvSpPr>
        <xdr:cNvPr id="163" name="Line 163"/>
        <xdr:cNvSpPr>
          <a:spLocks/>
        </xdr:cNvSpPr>
      </xdr:nvSpPr>
      <xdr:spPr>
        <a:xfrm>
          <a:off x="30070425" y="21840825"/>
          <a:ext cx="600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504825</xdr:colOff>
      <xdr:row>132</xdr:row>
      <xdr:rowOff>76200</xdr:rowOff>
    </xdr:from>
    <xdr:to>
      <xdr:col>50</xdr:col>
      <xdr:colOff>123825</xdr:colOff>
      <xdr:row>133</xdr:row>
      <xdr:rowOff>142875</xdr:rowOff>
    </xdr:to>
    <xdr:sp>
      <xdr:nvSpPr>
        <xdr:cNvPr id="164" name="Rectangle 164"/>
        <xdr:cNvSpPr>
          <a:spLocks/>
        </xdr:cNvSpPr>
      </xdr:nvSpPr>
      <xdr:spPr>
        <a:xfrm>
          <a:off x="30489525" y="235458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135</xdr:row>
      <xdr:rowOff>152400</xdr:rowOff>
    </xdr:from>
    <xdr:to>
      <xdr:col>49</xdr:col>
      <xdr:colOff>590550</xdr:colOff>
      <xdr:row>135</xdr:row>
      <xdr:rowOff>152400</xdr:rowOff>
    </xdr:to>
    <xdr:sp>
      <xdr:nvSpPr>
        <xdr:cNvPr id="165" name="Line 165"/>
        <xdr:cNvSpPr>
          <a:spLocks/>
        </xdr:cNvSpPr>
      </xdr:nvSpPr>
      <xdr:spPr>
        <a:xfrm>
          <a:off x="29384625" y="241077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129</xdr:row>
      <xdr:rowOff>152400</xdr:rowOff>
    </xdr:from>
    <xdr:to>
      <xdr:col>52</xdr:col>
      <xdr:colOff>85725</xdr:colOff>
      <xdr:row>129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31213425" y="23136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129</xdr:row>
      <xdr:rowOff>152400</xdr:rowOff>
    </xdr:from>
    <xdr:to>
      <xdr:col>52</xdr:col>
      <xdr:colOff>85725</xdr:colOff>
      <xdr:row>129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31213425" y="23136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130</xdr:row>
      <xdr:rowOff>0</xdr:rowOff>
    </xdr:from>
    <xdr:to>
      <xdr:col>51</xdr:col>
      <xdr:colOff>38100</xdr:colOff>
      <xdr:row>130</xdr:row>
      <xdr:rowOff>133350</xdr:rowOff>
    </xdr:to>
    <xdr:sp>
      <xdr:nvSpPr>
        <xdr:cNvPr id="168" name="Line 168"/>
        <xdr:cNvSpPr>
          <a:spLocks/>
        </xdr:cNvSpPr>
      </xdr:nvSpPr>
      <xdr:spPr>
        <a:xfrm flipV="1">
          <a:off x="30613350" y="23145750"/>
          <a:ext cx="628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126</xdr:row>
      <xdr:rowOff>133350</xdr:rowOff>
    </xdr:from>
    <xdr:to>
      <xdr:col>49</xdr:col>
      <xdr:colOff>533400</xdr:colOff>
      <xdr:row>127</xdr:row>
      <xdr:rowOff>9525</xdr:rowOff>
    </xdr:to>
    <xdr:sp>
      <xdr:nvSpPr>
        <xdr:cNvPr id="169" name="Line 169"/>
        <xdr:cNvSpPr>
          <a:spLocks/>
        </xdr:cNvSpPr>
      </xdr:nvSpPr>
      <xdr:spPr>
        <a:xfrm flipH="1" flipV="1">
          <a:off x="29984700" y="22631400"/>
          <a:ext cx="5334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124</xdr:row>
      <xdr:rowOff>152400</xdr:rowOff>
    </xdr:from>
    <xdr:to>
      <xdr:col>49</xdr:col>
      <xdr:colOff>590550</xdr:colOff>
      <xdr:row>124</xdr:row>
      <xdr:rowOff>152400</xdr:rowOff>
    </xdr:to>
    <xdr:sp>
      <xdr:nvSpPr>
        <xdr:cNvPr id="170" name="Line 170"/>
        <xdr:cNvSpPr>
          <a:spLocks/>
        </xdr:cNvSpPr>
      </xdr:nvSpPr>
      <xdr:spPr>
        <a:xfrm>
          <a:off x="29994225" y="223266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125</xdr:row>
      <xdr:rowOff>38100</xdr:rowOff>
    </xdr:from>
    <xdr:to>
      <xdr:col>49</xdr:col>
      <xdr:colOff>9525</xdr:colOff>
      <xdr:row>128</xdr:row>
      <xdr:rowOff>28575</xdr:rowOff>
    </xdr:to>
    <xdr:sp>
      <xdr:nvSpPr>
        <xdr:cNvPr id="171" name="Rectangle 171"/>
        <xdr:cNvSpPr>
          <a:spLocks/>
        </xdr:cNvSpPr>
      </xdr:nvSpPr>
      <xdr:spPr>
        <a:xfrm>
          <a:off x="29413200" y="22374225"/>
          <a:ext cx="581025" cy="4762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Спальный корпус</a:t>
          </a:r>
        </a:p>
      </xdr:txBody>
    </xdr:sp>
    <xdr:clientData/>
  </xdr:twoCellAnchor>
  <xdr:twoCellAnchor>
    <xdr:from>
      <xdr:col>49</xdr:col>
      <xdr:colOff>333375</xdr:colOff>
      <xdr:row>124</xdr:row>
      <xdr:rowOff>152400</xdr:rowOff>
    </xdr:from>
    <xdr:to>
      <xdr:col>49</xdr:col>
      <xdr:colOff>600075</xdr:colOff>
      <xdr:row>126</xdr:row>
      <xdr:rowOff>152400</xdr:rowOff>
    </xdr:to>
    <xdr:sp>
      <xdr:nvSpPr>
        <xdr:cNvPr id="172" name="Line 172"/>
        <xdr:cNvSpPr>
          <a:spLocks/>
        </xdr:cNvSpPr>
      </xdr:nvSpPr>
      <xdr:spPr>
        <a:xfrm flipH="1">
          <a:off x="30318075" y="22326600"/>
          <a:ext cx="266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95250</xdr:colOff>
      <xdr:row>133</xdr:row>
      <xdr:rowOff>9525</xdr:rowOff>
    </xdr:from>
    <xdr:to>
      <xdr:col>48</xdr:col>
      <xdr:colOff>600075</xdr:colOff>
      <xdr:row>133</xdr:row>
      <xdr:rowOff>38100</xdr:rowOff>
    </xdr:to>
    <xdr:sp>
      <xdr:nvSpPr>
        <xdr:cNvPr id="173" name="Line 173"/>
        <xdr:cNvSpPr>
          <a:spLocks/>
        </xdr:cNvSpPr>
      </xdr:nvSpPr>
      <xdr:spPr>
        <a:xfrm flipH="1" flipV="1">
          <a:off x="29470350" y="23641050"/>
          <a:ext cx="50482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132</xdr:row>
      <xdr:rowOff>66675</xdr:rowOff>
    </xdr:from>
    <xdr:to>
      <xdr:col>49</xdr:col>
      <xdr:colOff>228600</xdr:colOff>
      <xdr:row>133</xdr:row>
      <xdr:rowOff>133350</xdr:rowOff>
    </xdr:to>
    <xdr:sp>
      <xdr:nvSpPr>
        <xdr:cNvPr id="174" name="Rectangle 174"/>
        <xdr:cNvSpPr>
          <a:spLocks/>
        </xdr:cNvSpPr>
      </xdr:nvSpPr>
      <xdr:spPr>
        <a:xfrm>
          <a:off x="29984700" y="235362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333375</xdr:colOff>
      <xdr:row>105</xdr:row>
      <xdr:rowOff>104775</xdr:rowOff>
    </xdr:from>
    <xdr:to>
      <xdr:col>46</xdr:col>
      <xdr:colOff>561975</xdr:colOff>
      <xdr:row>107</xdr:row>
      <xdr:rowOff>9525</xdr:rowOff>
    </xdr:to>
    <xdr:sp>
      <xdr:nvSpPr>
        <xdr:cNvPr id="175" name="Rectangle 175"/>
        <xdr:cNvSpPr>
          <a:spLocks/>
        </xdr:cNvSpPr>
      </xdr:nvSpPr>
      <xdr:spPr>
        <a:xfrm>
          <a:off x="28489275" y="192024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466725</xdr:colOff>
      <xdr:row>106</xdr:row>
      <xdr:rowOff>0</xdr:rowOff>
    </xdr:from>
    <xdr:to>
      <xdr:col>48</xdr:col>
      <xdr:colOff>85725</xdr:colOff>
      <xdr:row>107</xdr:row>
      <xdr:rowOff>66675</xdr:rowOff>
    </xdr:to>
    <xdr:sp>
      <xdr:nvSpPr>
        <xdr:cNvPr id="176" name="Rectangle 176"/>
        <xdr:cNvSpPr>
          <a:spLocks/>
        </xdr:cNvSpPr>
      </xdr:nvSpPr>
      <xdr:spPr>
        <a:xfrm>
          <a:off x="29232225" y="192595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104775</xdr:colOff>
      <xdr:row>132</xdr:row>
      <xdr:rowOff>95250</xdr:rowOff>
    </xdr:from>
    <xdr:to>
      <xdr:col>48</xdr:col>
      <xdr:colOff>114300</xdr:colOff>
      <xdr:row>133</xdr:row>
      <xdr:rowOff>9525</xdr:rowOff>
    </xdr:to>
    <xdr:sp>
      <xdr:nvSpPr>
        <xdr:cNvPr id="177" name="Line 177"/>
        <xdr:cNvSpPr>
          <a:spLocks/>
        </xdr:cNvSpPr>
      </xdr:nvSpPr>
      <xdr:spPr>
        <a:xfrm flipV="1">
          <a:off x="29479875" y="23564850"/>
          <a:ext cx="9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342900</xdr:colOff>
      <xdr:row>132</xdr:row>
      <xdr:rowOff>38100</xdr:rowOff>
    </xdr:from>
    <xdr:to>
      <xdr:col>48</xdr:col>
      <xdr:colOff>104775</xdr:colOff>
      <xdr:row>132</xdr:row>
      <xdr:rowOff>95250</xdr:rowOff>
    </xdr:to>
    <xdr:sp>
      <xdr:nvSpPr>
        <xdr:cNvPr id="178" name="Line 178"/>
        <xdr:cNvSpPr>
          <a:spLocks/>
        </xdr:cNvSpPr>
      </xdr:nvSpPr>
      <xdr:spPr>
        <a:xfrm flipH="1" flipV="1">
          <a:off x="28498800" y="23507700"/>
          <a:ext cx="98107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342900</xdr:colOff>
      <xdr:row>131</xdr:row>
      <xdr:rowOff>104775</xdr:rowOff>
    </xdr:from>
    <xdr:to>
      <xdr:col>46</xdr:col>
      <xdr:colOff>381000</xdr:colOff>
      <xdr:row>132</xdr:row>
      <xdr:rowOff>47625</xdr:rowOff>
    </xdr:to>
    <xdr:sp>
      <xdr:nvSpPr>
        <xdr:cNvPr id="179" name="Line 179"/>
        <xdr:cNvSpPr>
          <a:spLocks/>
        </xdr:cNvSpPr>
      </xdr:nvSpPr>
      <xdr:spPr>
        <a:xfrm flipV="1">
          <a:off x="28498800" y="23412450"/>
          <a:ext cx="38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142875</xdr:colOff>
      <xdr:row>129</xdr:row>
      <xdr:rowOff>133350</xdr:rowOff>
    </xdr:from>
    <xdr:to>
      <xdr:col>47</xdr:col>
      <xdr:colOff>28575</xdr:colOff>
      <xdr:row>131</xdr:row>
      <xdr:rowOff>95250</xdr:rowOff>
    </xdr:to>
    <xdr:sp>
      <xdr:nvSpPr>
        <xdr:cNvPr id="180" name="Rectangle 180"/>
        <xdr:cNvSpPr>
          <a:spLocks/>
        </xdr:cNvSpPr>
      </xdr:nvSpPr>
      <xdr:spPr>
        <a:xfrm>
          <a:off x="28298775" y="23117175"/>
          <a:ext cx="495300" cy="2857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Кирова 4
</a:t>
          </a:r>
        </a:p>
      </xdr:txBody>
    </xdr:sp>
    <xdr:clientData/>
  </xdr:twoCellAnchor>
  <xdr:twoCellAnchor>
    <xdr:from>
      <xdr:col>48</xdr:col>
      <xdr:colOff>180975</xdr:colOff>
      <xdr:row>129</xdr:row>
      <xdr:rowOff>133350</xdr:rowOff>
    </xdr:from>
    <xdr:to>
      <xdr:col>49</xdr:col>
      <xdr:colOff>28575</xdr:colOff>
      <xdr:row>131</xdr:row>
      <xdr:rowOff>123825</xdr:rowOff>
    </xdr:to>
    <xdr:sp>
      <xdr:nvSpPr>
        <xdr:cNvPr id="181" name="Rectangle 181"/>
        <xdr:cNvSpPr>
          <a:spLocks/>
        </xdr:cNvSpPr>
      </xdr:nvSpPr>
      <xdr:spPr>
        <a:xfrm>
          <a:off x="29556075" y="23117175"/>
          <a:ext cx="457200" cy="3143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Прачечная</a:t>
          </a:r>
        </a:p>
      </xdr:txBody>
    </xdr:sp>
    <xdr:clientData/>
  </xdr:twoCellAnchor>
  <xdr:twoCellAnchor>
    <xdr:from>
      <xdr:col>44</xdr:col>
      <xdr:colOff>409575</xdr:colOff>
      <xdr:row>105</xdr:row>
      <xdr:rowOff>85725</xdr:rowOff>
    </xdr:from>
    <xdr:to>
      <xdr:col>45</xdr:col>
      <xdr:colOff>28575</xdr:colOff>
      <xdr:row>106</xdr:row>
      <xdr:rowOff>152400</xdr:rowOff>
    </xdr:to>
    <xdr:sp>
      <xdr:nvSpPr>
        <xdr:cNvPr id="182" name="Rectangle 182"/>
        <xdr:cNvSpPr>
          <a:spLocks/>
        </xdr:cNvSpPr>
      </xdr:nvSpPr>
      <xdr:spPr>
        <a:xfrm>
          <a:off x="27346275" y="191833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131</xdr:row>
      <xdr:rowOff>47625</xdr:rowOff>
    </xdr:from>
    <xdr:to>
      <xdr:col>49</xdr:col>
      <xdr:colOff>133350</xdr:colOff>
      <xdr:row>132</xdr:row>
      <xdr:rowOff>66675</xdr:rowOff>
    </xdr:to>
    <xdr:sp>
      <xdr:nvSpPr>
        <xdr:cNvPr id="183" name="Line 183"/>
        <xdr:cNvSpPr>
          <a:spLocks/>
        </xdr:cNvSpPr>
      </xdr:nvSpPr>
      <xdr:spPr>
        <a:xfrm flipV="1">
          <a:off x="30108525" y="23355300"/>
          <a:ext cx="9525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133</xdr:row>
      <xdr:rowOff>47625</xdr:rowOff>
    </xdr:from>
    <xdr:to>
      <xdr:col>49</xdr:col>
      <xdr:colOff>504825</xdr:colOff>
      <xdr:row>133</xdr:row>
      <xdr:rowOff>66675</xdr:rowOff>
    </xdr:to>
    <xdr:sp>
      <xdr:nvSpPr>
        <xdr:cNvPr id="184" name="Line 184"/>
        <xdr:cNvSpPr>
          <a:spLocks/>
        </xdr:cNvSpPr>
      </xdr:nvSpPr>
      <xdr:spPr>
        <a:xfrm flipH="1" flipV="1">
          <a:off x="30222825" y="23679150"/>
          <a:ext cx="2667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134</xdr:row>
      <xdr:rowOff>152400</xdr:rowOff>
    </xdr:from>
    <xdr:to>
      <xdr:col>49</xdr:col>
      <xdr:colOff>571500</xdr:colOff>
      <xdr:row>135</xdr:row>
      <xdr:rowOff>9525</xdr:rowOff>
    </xdr:to>
    <xdr:sp>
      <xdr:nvSpPr>
        <xdr:cNvPr id="185" name="Line 185"/>
        <xdr:cNvSpPr>
          <a:spLocks/>
        </xdr:cNvSpPr>
      </xdr:nvSpPr>
      <xdr:spPr>
        <a:xfrm>
          <a:off x="29994225" y="23945850"/>
          <a:ext cx="561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419100</xdr:colOff>
      <xdr:row>133</xdr:row>
      <xdr:rowOff>57150</xdr:rowOff>
    </xdr:from>
    <xdr:to>
      <xdr:col>49</xdr:col>
      <xdr:colOff>571500</xdr:colOff>
      <xdr:row>135</xdr:row>
      <xdr:rowOff>9525</xdr:rowOff>
    </xdr:to>
    <xdr:sp>
      <xdr:nvSpPr>
        <xdr:cNvPr id="186" name="Line 186"/>
        <xdr:cNvSpPr>
          <a:spLocks/>
        </xdr:cNvSpPr>
      </xdr:nvSpPr>
      <xdr:spPr>
        <a:xfrm flipH="1" flipV="1">
          <a:off x="30403800" y="23688675"/>
          <a:ext cx="1524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131</xdr:row>
      <xdr:rowOff>47625</xdr:rowOff>
    </xdr:from>
    <xdr:to>
      <xdr:col>49</xdr:col>
      <xdr:colOff>133350</xdr:colOff>
      <xdr:row>131</xdr:row>
      <xdr:rowOff>66675</xdr:rowOff>
    </xdr:to>
    <xdr:sp>
      <xdr:nvSpPr>
        <xdr:cNvPr id="187" name="Line 187"/>
        <xdr:cNvSpPr>
          <a:spLocks/>
        </xdr:cNvSpPr>
      </xdr:nvSpPr>
      <xdr:spPr>
        <a:xfrm flipH="1" flipV="1">
          <a:off x="30022800" y="233553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130</xdr:row>
      <xdr:rowOff>152400</xdr:rowOff>
    </xdr:from>
    <xdr:to>
      <xdr:col>49</xdr:col>
      <xdr:colOff>552450</xdr:colOff>
      <xdr:row>130</xdr:row>
      <xdr:rowOff>152400</xdr:rowOff>
    </xdr:to>
    <xdr:sp>
      <xdr:nvSpPr>
        <xdr:cNvPr id="188" name="Line 188"/>
        <xdr:cNvSpPr>
          <a:spLocks/>
        </xdr:cNvSpPr>
      </xdr:nvSpPr>
      <xdr:spPr>
        <a:xfrm>
          <a:off x="29994225" y="23298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131</xdr:row>
      <xdr:rowOff>0</xdr:rowOff>
    </xdr:from>
    <xdr:to>
      <xdr:col>49</xdr:col>
      <xdr:colOff>542925</xdr:colOff>
      <xdr:row>132</xdr:row>
      <xdr:rowOff>19050</xdr:rowOff>
    </xdr:to>
    <xdr:sp>
      <xdr:nvSpPr>
        <xdr:cNvPr id="189" name="Line 189"/>
        <xdr:cNvSpPr>
          <a:spLocks/>
        </xdr:cNvSpPr>
      </xdr:nvSpPr>
      <xdr:spPr>
        <a:xfrm flipV="1">
          <a:off x="30108525" y="23307675"/>
          <a:ext cx="4191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133</xdr:row>
      <xdr:rowOff>152400</xdr:rowOff>
    </xdr:from>
    <xdr:to>
      <xdr:col>48</xdr:col>
      <xdr:colOff>85725</xdr:colOff>
      <xdr:row>133</xdr:row>
      <xdr:rowOff>152400</xdr:rowOff>
    </xdr:to>
    <xdr:sp>
      <xdr:nvSpPr>
        <xdr:cNvPr id="190" name="Line 190"/>
        <xdr:cNvSpPr>
          <a:spLocks/>
        </xdr:cNvSpPr>
      </xdr:nvSpPr>
      <xdr:spPr>
        <a:xfrm>
          <a:off x="28775025" y="237839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476250</xdr:colOff>
      <xdr:row>132</xdr:row>
      <xdr:rowOff>38100</xdr:rowOff>
    </xdr:from>
    <xdr:to>
      <xdr:col>47</xdr:col>
      <xdr:colOff>9525</xdr:colOff>
      <xdr:row>133</xdr:row>
      <xdr:rowOff>152400</xdr:rowOff>
    </xdr:to>
    <xdr:sp>
      <xdr:nvSpPr>
        <xdr:cNvPr id="191" name="Line 191"/>
        <xdr:cNvSpPr>
          <a:spLocks/>
        </xdr:cNvSpPr>
      </xdr:nvSpPr>
      <xdr:spPr>
        <a:xfrm flipH="1" flipV="1">
          <a:off x="28632150" y="23507700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133</xdr:row>
      <xdr:rowOff>9525</xdr:rowOff>
    </xdr:from>
    <xdr:to>
      <xdr:col>48</xdr:col>
      <xdr:colOff>285750</xdr:colOff>
      <xdr:row>133</xdr:row>
      <xdr:rowOff>152400</xdr:rowOff>
    </xdr:to>
    <xdr:sp>
      <xdr:nvSpPr>
        <xdr:cNvPr id="192" name="Line 192"/>
        <xdr:cNvSpPr>
          <a:spLocks/>
        </xdr:cNvSpPr>
      </xdr:nvSpPr>
      <xdr:spPr>
        <a:xfrm flipV="1">
          <a:off x="29451300" y="23641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57150</xdr:colOff>
      <xdr:row>107</xdr:row>
      <xdr:rowOff>114300</xdr:rowOff>
    </xdr:from>
    <xdr:to>
      <xdr:col>50</xdr:col>
      <xdr:colOff>171450</xdr:colOff>
      <xdr:row>126</xdr:row>
      <xdr:rowOff>66675</xdr:rowOff>
    </xdr:to>
    <xdr:sp>
      <xdr:nvSpPr>
        <xdr:cNvPr id="193" name="Line 193"/>
        <xdr:cNvSpPr>
          <a:spLocks/>
        </xdr:cNvSpPr>
      </xdr:nvSpPr>
      <xdr:spPr>
        <a:xfrm flipH="1">
          <a:off x="30651450" y="19535775"/>
          <a:ext cx="114300" cy="3028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127</xdr:row>
      <xdr:rowOff>114300</xdr:rowOff>
    </xdr:from>
    <xdr:to>
      <xdr:col>50</xdr:col>
      <xdr:colOff>38100</xdr:colOff>
      <xdr:row>132</xdr:row>
      <xdr:rowOff>76200</xdr:rowOff>
    </xdr:to>
    <xdr:sp>
      <xdr:nvSpPr>
        <xdr:cNvPr id="194" name="Line 194"/>
        <xdr:cNvSpPr>
          <a:spLocks/>
        </xdr:cNvSpPr>
      </xdr:nvSpPr>
      <xdr:spPr>
        <a:xfrm flipH="1">
          <a:off x="30603825" y="22774275"/>
          <a:ext cx="28575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600075</xdr:colOff>
      <xdr:row>133</xdr:row>
      <xdr:rowOff>142875</xdr:rowOff>
    </xdr:from>
    <xdr:to>
      <xdr:col>50</xdr:col>
      <xdr:colOff>9525</xdr:colOff>
      <xdr:row>136</xdr:row>
      <xdr:rowOff>47625</xdr:rowOff>
    </xdr:to>
    <xdr:sp>
      <xdr:nvSpPr>
        <xdr:cNvPr id="195" name="Line 195"/>
        <xdr:cNvSpPr>
          <a:spLocks/>
        </xdr:cNvSpPr>
      </xdr:nvSpPr>
      <xdr:spPr>
        <a:xfrm flipH="1">
          <a:off x="30584775" y="23774400"/>
          <a:ext cx="1905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142875</xdr:colOff>
      <xdr:row>136</xdr:row>
      <xdr:rowOff>142875</xdr:rowOff>
    </xdr:from>
    <xdr:to>
      <xdr:col>51</xdr:col>
      <xdr:colOff>333375</xdr:colOff>
      <xdr:row>137</xdr:row>
      <xdr:rowOff>161925</xdr:rowOff>
    </xdr:to>
    <xdr:sp>
      <xdr:nvSpPr>
        <xdr:cNvPr id="196" name="Oval 196"/>
        <xdr:cNvSpPr>
          <a:spLocks/>
        </xdr:cNvSpPr>
      </xdr:nvSpPr>
      <xdr:spPr>
        <a:xfrm>
          <a:off x="31346775" y="24260175"/>
          <a:ext cx="190500" cy="180975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590550</xdr:colOff>
      <xdr:row>147</xdr:row>
      <xdr:rowOff>95250</xdr:rowOff>
    </xdr:from>
    <xdr:to>
      <xdr:col>43</xdr:col>
      <xdr:colOff>171450</xdr:colOff>
      <xdr:row>148</xdr:row>
      <xdr:rowOff>123825</xdr:rowOff>
    </xdr:to>
    <xdr:sp>
      <xdr:nvSpPr>
        <xdr:cNvPr id="197" name="Oval 197"/>
        <xdr:cNvSpPr>
          <a:spLocks/>
        </xdr:cNvSpPr>
      </xdr:nvSpPr>
      <xdr:spPr>
        <a:xfrm>
          <a:off x="26308050" y="25993725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138</xdr:row>
      <xdr:rowOff>19050</xdr:rowOff>
    </xdr:from>
    <xdr:to>
      <xdr:col>51</xdr:col>
      <xdr:colOff>504825</xdr:colOff>
      <xdr:row>139</xdr:row>
      <xdr:rowOff>28575</xdr:rowOff>
    </xdr:to>
    <xdr:sp>
      <xdr:nvSpPr>
        <xdr:cNvPr id="198" name="Rectangle 198"/>
        <xdr:cNvSpPr>
          <a:spLocks/>
        </xdr:cNvSpPr>
      </xdr:nvSpPr>
      <xdr:spPr>
        <a:xfrm>
          <a:off x="31061025" y="24460200"/>
          <a:ext cx="647700" cy="17145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Мастерские
</a:t>
          </a:r>
        </a:p>
      </xdr:txBody>
    </xdr:sp>
    <xdr:clientData/>
  </xdr:twoCellAnchor>
  <xdr:twoCellAnchor>
    <xdr:from>
      <xdr:col>51</xdr:col>
      <xdr:colOff>180975</xdr:colOff>
      <xdr:row>137</xdr:row>
      <xdr:rowOff>161925</xdr:rowOff>
    </xdr:from>
    <xdr:to>
      <xdr:col>51</xdr:col>
      <xdr:colOff>219075</xdr:colOff>
      <xdr:row>138</xdr:row>
      <xdr:rowOff>9525</xdr:rowOff>
    </xdr:to>
    <xdr:sp>
      <xdr:nvSpPr>
        <xdr:cNvPr id="199" name="Line 199"/>
        <xdr:cNvSpPr>
          <a:spLocks/>
        </xdr:cNvSpPr>
      </xdr:nvSpPr>
      <xdr:spPr>
        <a:xfrm flipH="1">
          <a:off x="31384875" y="24441150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137</xdr:row>
      <xdr:rowOff>161925</xdr:rowOff>
    </xdr:from>
    <xdr:to>
      <xdr:col>53</xdr:col>
      <xdr:colOff>66675</xdr:colOff>
      <xdr:row>137</xdr:row>
      <xdr:rowOff>161925</xdr:rowOff>
    </xdr:to>
    <xdr:sp>
      <xdr:nvSpPr>
        <xdr:cNvPr id="200" name="Line 200"/>
        <xdr:cNvSpPr>
          <a:spLocks/>
        </xdr:cNvSpPr>
      </xdr:nvSpPr>
      <xdr:spPr>
        <a:xfrm>
          <a:off x="31813500" y="244411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137</xdr:row>
      <xdr:rowOff>161925</xdr:rowOff>
    </xdr:from>
    <xdr:to>
      <xdr:col>52</xdr:col>
      <xdr:colOff>9525</xdr:colOff>
      <xdr:row>137</xdr:row>
      <xdr:rowOff>161925</xdr:rowOff>
    </xdr:to>
    <xdr:sp>
      <xdr:nvSpPr>
        <xdr:cNvPr id="201" name="Line 201"/>
        <xdr:cNvSpPr>
          <a:spLocks/>
        </xdr:cNvSpPr>
      </xdr:nvSpPr>
      <xdr:spPr>
        <a:xfrm>
          <a:off x="31422975" y="244411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104775</xdr:colOff>
      <xdr:row>137</xdr:row>
      <xdr:rowOff>9525</xdr:rowOff>
    </xdr:from>
    <xdr:to>
      <xdr:col>51</xdr:col>
      <xdr:colOff>142875</xdr:colOff>
      <xdr:row>137</xdr:row>
      <xdr:rowOff>76200</xdr:rowOff>
    </xdr:to>
    <xdr:sp>
      <xdr:nvSpPr>
        <xdr:cNvPr id="202" name="Line 202"/>
        <xdr:cNvSpPr>
          <a:spLocks/>
        </xdr:cNvSpPr>
      </xdr:nvSpPr>
      <xdr:spPr>
        <a:xfrm>
          <a:off x="30699075" y="24288750"/>
          <a:ext cx="64770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304800</xdr:colOff>
      <xdr:row>133</xdr:row>
      <xdr:rowOff>66675</xdr:rowOff>
    </xdr:from>
    <xdr:to>
      <xdr:col>52</xdr:col>
      <xdr:colOff>276225</xdr:colOff>
      <xdr:row>137</xdr:row>
      <xdr:rowOff>9525</xdr:rowOff>
    </xdr:to>
    <xdr:sp>
      <xdr:nvSpPr>
        <xdr:cNvPr id="203" name="Line 203"/>
        <xdr:cNvSpPr>
          <a:spLocks/>
        </xdr:cNvSpPr>
      </xdr:nvSpPr>
      <xdr:spPr>
        <a:xfrm flipV="1">
          <a:off x="31508700" y="23698200"/>
          <a:ext cx="5810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247650</xdr:colOff>
      <xdr:row>132</xdr:row>
      <xdr:rowOff>76200</xdr:rowOff>
    </xdr:from>
    <xdr:to>
      <xdr:col>52</xdr:col>
      <xdr:colOff>438150</xdr:colOff>
      <xdr:row>133</xdr:row>
      <xdr:rowOff>95250</xdr:rowOff>
    </xdr:to>
    <xdr:sp>
      <xdr:nvSpPr>
        <xdr:cNvPr id="204" name="Oval 204"/>
        <xdr:cNvSpPr>
          <a:spLocks/>
        </xdr:cNvSpPr>
      </xdr:nvSpPr>
      <xdr:spPr>
        <a:xfrm>
          <a:off x="32061150" y="23545800"/>
          <a:ext cx="190500" cy="180975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134</xdr:row>
      <xdr:rowOff>152400</xdr:rowOff>
    </xdr:from>
    <xdr:to>
      <xdr:col>52</xdr:col>
      <xdr:colOff>28575</xdr:colOff>
      <xdr:row>134</xdr:row>
      <xdr:rowOff>152400</xdr:rowOff>
    </xdr:to>
    <xdr:sp>
      <xdr:nvSpPr>
        <xdr:cNvPr id="205" name="Line 205"/>
        <xdr:cNvSpPr>
          <a:spLocks/>
        </xdr:cNvSpPr>
      </xdr:nvSpPr>
      <xdr:spPr>
        <a:xfrm>
          <a:off x="31222950" y="23945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590550</xdr:colOff>
      <xdr:row>130</xdr:row>
      <xdr:rowOff>57150</xdr:rowOff>
    </xdr:from>
    <xdr:to>
      <xdr:col>53</xdr:col>
      <xdr:colOff>85725</xdr:colOff>
      <xdr:row>131</xdr:row>
      <xdr:rowOff>133350</xdr:rowOff>
    </xdr:to>
    <xdr:sp>
      <xdr:nvSpPr>
        <xdr:cNvPr id="206" name="Rectangle 206"/>
        <xdr:cNvSpPr>
          <a:spLocks/>
        </xdr:cNvSpPr>
      </xdr:nvSpPr>
      <xdr:spPr>
        <a:xfrm>
          <a:off x="31794450" y="23202900"/>
          <a:ext cx="714375" cy="2381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Кор.школа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52</xdr:col>
      <xdr:colOff>342900</xdr:colOff>
      <xdr:row>131</xdr:row>
      <xdr:rowOff>142875</xdr:rowOff>
    </xdr:from>
    <xdr:to>
      <xdr:col>52</xdr:col>
      <xdr:colOff>342900</xdr:colOff>
      <xdr:row>132</xdr:row>
      <xdr:rowOff>76200</xdr:rowOff>
    </xdr:to>
    <xdr:sp>
      <xdr:nvSpPr>
        <xdr:cNvPr id="207" name="Line 207"/>
        <xdr:cNvSpPr>
          <a:spLocks/>
        </xdr:cNvSpPr>
      </xdr:nvSpPr>
      <xdr:spPr>
        <a:xfrm flipV="1">
          <a:off x="32156400" y="23450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447675</xdr:colOff>
      <xdr:row>133</xdr:row>
      <xdr:rowOff>28575</xdr:rowOff>
    </xdr:from>
    <xdr:to>
      <xdr:col>54</xdr:col>
      <xdr:colOff>180975</xdr:colOff>
      <xdr:row>133</xdr:row>
      <xdr:rowOff>47625</xdr:rowOff>
    </xdr:to>
    <xdr:sp>
      <xdr:nvSpPr>
        <xdr:cNvPr id="208" name="Line 208"/>
        <xdr:cNvSpPr>
          <a:spLocks/>
        </xdr:cNvSpPr>
      </xdr:nvSpPr>
      <xdr:spPr>
        <a:xfrm>
          <a:off x="32261175" y="23660100"/>
          <a:ext cx="9525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161925</xdr:colOff>
      <xdr:row>133</xdr:row>
      <xdr:rowOff>38100</xdr:rowOff>
    </xdr:from>
    <xdr:to>
      <xdr:col>55</xdr:col>
      <xdr:colOff>133350</xdr:colOff>
      <xdr:row>135</xdr:row>
      <xdr:rowOff>152400</xdr:rowOff>
    </xdr:to>
    <xdr:sp>
      <xdr:nvSpPr>
        <xdr:cNvPr id="209" name="Line 209"/>
        <xdr:cNvSpPr>
          <a:spLocks/>
        </xdr:cNvSpPr>
      </xdr:nvSpPr>
      <xdr:spPr>
        <a:xfrm>
          <a:off x="33194625" y="23669625"/>
          <a:ext cx="5810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135</xdr:row>
      <xdr:rowOff>152400</xdr:rowOff>
    </xdr:from>
    <xdr:to>
      <xdr:col>55</xdr:col>
      <xdr:colOff>295275</xdr:colOff>
      <xdr:row>137</xdr:row>
      <xdr:rowOff>114300</xdr:rowOff>
    </xdr:to>
    <xdr:sp>
      <xdr:nvSpPr>
        <xdr:cNvPr id="210" name="Rectangle 210"/>
        <xdr:cNvSpPr>
          <a:spLocks/>
        </xdr:cNvSpPr>
      </xdr:nvSpPr>
      <xdr:spPr>
        <a:xfrm>
          <a:off x="33518475" y="24107775"/>
          <a:ext cx="419100" cy="2857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Ленина 70
</a:t>
          </a:r>
        </a:p>
      </xdr:txBody>
    </xdr:sp>
    <xdr:clientData/>
  </xdr:twoCellAnchor>
  <xdr:twoCellAnchor>
    <xdr:from>
      <xdr:col>53</xdr:col>
      <xdr:colOff>0</xdr:colOff>
      <xdr:row>135</xdr:row>
      <xdr:rowOff>0</xdr:rowOff>
    </xdr:from>
    <xdr:to>
      <xdr:col>54</xdr:col>
      <xdr:colOff>57150</xdr:colOff>
      <xdr:row>135</xdr:row>
      <xdr:rowOff>0</xdr:rowOff>
    </xdr:to>
    <xdr:sp>
      <xdr:nvSpPr>
        <xdr:cNvPr id="211" name="Line 211"/>
        <xdr:cNvSpPr>
          <a:spLocks/>
        </xdr:cNvSpPr>
      </xdr:nvSpPr>
      <xdr:spPr>
        <a:xfrm>
          <a:off x="32423100" y="239553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542925</xdr:colOff>
      <xdr:row>133</xdr:row>
      <xdr:rowOff>47625</xdr:rowOff>
    </xdr:from>
    <xdr:to>
      <xdr:col>54</xdr:col>
      <xdr:colOff>66675</xdr:colOff>
      <xdr:row>135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32966025" y="2367915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132</xdr:row>
      <xdr:rowOff>152400</xdr:rowOff>
    </xdr:from>
    <xdr:to>
      <xdr:col>51</xdr:col>
      <xdr:colOff>600075</xdr:colOff>
      <xdr:row>133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31213425" y="236220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581025</xdr:colOff>
      <xdr:row>132</xdr:row>
      <xdr:rowOff>9525</xdr:rowOff>
    </xdr:from>
    <xdr:to>
      <xdr:col>52</xdr:col>
      <xdr:colOff>342900</xdr:colOff>
      <xdr:row>132</xdr:row>
      <xdr:rowOff>152400</xdr:rowOff>
    </xdr:to>
    <xdr:sp>
      <xdr:nvSpPr>
        <xdr:cNvPr id="214" name="Line 214"/>
        <xdr:cNvSpPr>
          <a:spLocks/>
        </xdr:cNvSpPr>
      </xdr:nvSpPr>
      <xdr:spPr>
        <a:xfrm flipV="1">
          <a:off x="31784925" y="23479125"/>
          <a:ext cx="371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133</xdr:row>
      <xdr:rowOff>161925</xdr:rowOff>
    </xdr:from>
    <xdr:to>
      <xdr:col>56</xdr:col>
      <xdr:colOff>66675</xdr:colOff>
      <xdr:row>133</xdr:row>
      <xdr:rowOff>161925</xdr:rowOff>
    </xdr:to>
    <xdr:sp>
      <xdr:nvSpPr>
        <xdr:cNvPr id="215" name="Line 215"/>
        <xdr:cNvSpPr>
          <a:spLocks/>
        </xdr:cNvSpPr>
      </xdr:nvSpPr>
      <xdr:spPr>
        <a:xfrm>
          <a:off x="33642300" y="23793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523875</xdr:colOff>
      <xdr:row>134</xdr:row>
      <xdr:rowOff>0</xdr:rowOff>
    </xdr:from>
    <xdr:to>
      <xdr:col>55</xdr:col>
      <xdr:colOff>9525</xdr:colOff>
      <xdr:row>134</xdr:row>
      <xdr:rowOff>114300</xdr:rowOff>
    </xdr:to>
    <xdr:sp>
      <xdr:nvSpPr>
        <xdr:cNvPr id="216" name="Line 216"/>
        <xdr:cNvSpPr>
          <a:spLocks/>
        </xdr:cNvSpPr>
      </xdr:nvSpPr>
      <xdr:spPr>
        <a:xfrm flipV="1">
          <a:off x="33556575" y="23793450"/>
          <a:ext cx="952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106</xdr:row>
      <xdr:rowOff>104775</xdr:rowOff>
    </xdr:from>
    <xdr:to>
      <xdr:col>50</xdr:col>
      <xdr:colOff>57150</xdr:colOff>
      <xdr:row>107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29451300" y="19364325"/>
          <a:ext cx="1200150" cy="57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107</xdr:row>
      <xdr:rowOff>19050</xdr:rowOff>
    </xdr:from>
    <xdr:to>
      <xdr:col>46</xdr:col>
      <xdr:colOff>438150</xdr:colOff>
      <xdr:row>107</xdr:row>
      <xdr:rowOff>123825</xdr:rowOff>
    </xdr:to>
    <xdr:sp>
      <xdr:nvSpPr>
        <xdr:cNvPr id="218" name="Line 218"/>
        <xdr:cNvSpPr>
          <a:spLocks/>
        </xdr:cNvSpPr>
      </xdr:nvSpPr>
      <xdr:spPr>
        <a:xfrm>
          <a:off x="28594050" y="1944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47625</xdr:colOff>
      <xdr:row>107</xdr:row>
      <xdr:rowOff>142875</xdr:rowOff>
    </xdr:from>
    <xdr:to>
      <xdr:col>47</xdr:col>
      <xdr:colOff>200025</xdr:colOff>
      <xdr:row>109</xdr:row>
      <xdr:rowOff>123825</xdr:rowOff>
    </xdr:to>
    <xdr:sp>
      <xdr:nvSpPr>
        <xdr:cNvPr id="219" name="Rectangle 219"/>
        <xdr:cNvSpPr>
          <a:spLocks/>
        </xdr:cNvSpPr>
      </xdr:nvSpPr>
      <xdr:spPr>
        <a:xfrm>
          <a:off x="28203525" y="19564350"/>
          <a:ext cx="762000" cy="304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Гаражи, Советская 4Г
</a:t>
          </a:r>
        </a:p>
      </xdr:txBody>
    </xdr:sp>
    <xdr:clientData/>
  </xdr:twoCellAnchor>
  <xdr:twoCellAnchor>
    <xdr:from>
      <xdr:col>46</xdr:col>
      <xdr:colOff>561975</xdr:colOff>
      <xdr:row>106</xdr:row>
      <xdr:rowOff>76200</xdr:rowOff>
    </xdr:from>
    <xdr:to>
      <xdr:col>47</xdr:col>
      <xdr:colOff>476250</xdr:colOff>
      <xdr:row>106</xdr:row>
      <xdr:rowOff>95250</xdr:rowOff>
    </xdr:to>
    <xdr:sp>
      <xdr:nvSpPr>
        <xdr:cNvPr id="220" name="Line 220"/>
        <xdr:cNvSpPr>
          <a:spLocks/>
        </xdr:cNvSpPr>
      </xdr:nvSpPr>
      <xdr:spPr>
        <a:xfrm flipH="1" flipV="1">
          <a:off x="28717875" y="19335750"/>
          <a:ext cx="52387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600075</xdr:colOff>
      <xdr:row>107</xdr:row>
      <xdr:rowOff>57150</xdr:rowOff>
    </xdr:from>
    <xdr:to>
      <xdr:col>46</xdr:col>
      <xdr:colOff>438150</xdr:colOff>
      <xdr:row>107</xdr:row>
      <xdr:rowOff>152400</xdr:rowOff>
    </xdr:to>
    <xdr:sp>
      <xdr:nvSpPr>
        <xdr:cNvPr id="221" name="Line 221"/>
        <xdr:cNvSpPr>
          <a:spLocks/>
        </xdr:cNvSpPr>
      </xdr:nvSpPr>
      <xdr:spPr>
        <a:xfrm flipV="1">
          <a:off x="27536775" y="19478625"/>
          <a:ext cx="1057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105</xdr:row>
      <xdr:rowOff>0</xdr:rowOff>
    </xdr:from>
    <xdr:to>
      <xdr:col>48</xdr:col>
      <xdr:colOff>104775</xdr:colOff>
      <xdr:row>105</xdr:row>
      <xdr:rowOff>0</xdr:rowOff>
    </xdr:to>
    <xdr:sp>
      <xdr:nvSpPr>
        <xdr:cNvPr id="222" name="Line 222"/>
        <xdr:cNvSpPr>
          <a:spLocks/>
        </xdr:cNvSpPr>
      </xdr:nvSpPr>
      <xdr:spPr>
        <a:xfrm>
          <a:off x="28775025" y="190976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105</xdr:row>
      <xdr:rowOff>0</xdr:rowOff>
    </xdr:from>
    <xdr:to>
      <xdr:col>47</xdr:col>
      <xdr:colOff>209550</xdr:colOff>
      <xdr:row>106</xdr:row>
      <xdr:rowOff>85725</xdr:rowOff>
    </xdr:to>
    <xdr:sp>
      <xdr:nvSpPr>
        <xdr:cNvPr id="223" name="Line 223"/>
        <xdr:cNvSpPr>
          <a:spLocks/>
        </xdr:cNvSpPr>
      </xdr:nvSpPr>
      <xdr:spPr>
        <a:xfrm>
          <a:off x="28975050" y="19097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106</xdr:row>
      <xdr:rowOff>9525</xdr:rowOff>
    </xdr:from>
    <xdr:to>
      <xdr:col>50</xdr:col>
      <xdr:colOff>76200</xdr:colOff>
      <xdr:row>106</xdr:row>
      <xdr:rowOff>9525</xdr:rowOff>
    </xdr:to>
    <xdr:sp>
      <xdr:nvSpPr>
        <xdr:cNvPr id="224" name="Line 224"/>
        <xdr:cNvSpPr>
          <a:spLocks/>
        </xdr:cNvSpPr>
      </xdr:nvSpPr>
      <xdr:spPr>
        <a:xfrm>
          <a:off x="29994225" y="19269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514350</xdr:colOff>
      <xdr:row>106</xdr:row>
      <xdr:rowOff>19050</xdr:rowOff>
    </xdr:from>
    <xdr:to>
      <xdr:col>49</xdr:col>
      <xdr:colOff>9525</xdr:colOff>
      <xdr:row>106</xdr:row>
      <xdr:rowOff>123825</xdr:rowOff>
    </xdr:to>
    <xdr:sp>
      <xdr:nvSpPr>
        <xdr:cNvPr id="225" name="Line 225"/>
        <xdr:cNvSpPr>
          <a:spLocks/>
        </xdr:cNvSpPr>
      </xdr:nvSpPr>
      <xdr:spPr>
        <a:xfrm flipH="1">
          <a:off x="29889450" y="1927860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103</xdr:row>
      <xdr:rowOff>76200</xdr:rowOff>
    </xdr:from>
    <xdr:to>
      <xdr:col>49</xdr:col>
      <xdr:colOff>180975</xdr:colOff>
      <xdr:row>105</xdr:row>
      <xdr:rowOff>47625</xdr:rowOff>
    </xdr:to>
    <xdr:sp>
      <xdr:nvSpPr>
        <xdr:cNvPr id="226" name="Rectangle 226"/>
        <xdr:cNvSpPr>
          <a:spLocks/>
        </xdr:cNvSpPr>
      </xdr:nvSpPr>
      <xdr:spPr>
        <a:xfrm>
          <a:off x="29546550" y="18849975"/>
          <a:ext cx="619125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Советская 4В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48</xdr:col>
      <xdr:colOff>76200</xdr:colOff>
      <xdr:row>105</xdr:row>
      <xdr:rowOff>19050</xdr:rowOff>
    </xdr:from>
    <xdr:to>
      <xdr:col>48</xdr:col>
      <xdr:colOff>390525</xdr:colOff>
      <xdr:row>106</xdr:row>
      <xdr:rowOff>57150</xdr:rowOff>
    </xdr:to>
    <xdr:sp>
      <xdr:nvSpPr>
        <xdr:cNvPr id="227" name="Line 227"/>
        <xdr:cNvSpPr>
          <a:spLocks/>
        </xdr:cNvSpPr>
      </xdr:nvSpPr>
      <xdr:spPr>
        <a:xfrm flipV="1">
          <a:off x="29451300" y="19116675"/>
          <a:ext cx="3143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109</xdr:row>
      <xdr:rowOff>0</xdr:rowOff>
    </xdr:from>
    <xdr:to>
      <xdr:col>49</xdr:col>
      <xdr:colOff>276225</xdr:colOff>
      <xdr:row>109</xdr:row>
      <xdr:rowOff>0</xdr:rowOff>
    </xdr:to>
    <xdr:sp>
      <xdr:nvSpPr>
        <xdr:cNvPr id="228" name="Line 228"/>
        <xdr:cNvSpPr>
          <a:spLocks/>
        </xdr:cNvSpPr>
      </xdr:nvSpPr>
      <xdr:spPr>
        <a:xfrm>
          <a:off x="29394150" y="19745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105</xdr:row>
      <xdr:rowOff>152400</xdr:rowOff>
    </xdr:from>
    <xdr:to>
      <xdr:col>49</xdr:col>
      <xdr:colOff>276225</xdr:colOff>
      <xdr:row>109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9594175" y="19250025"/>
          <a:ext cx="6667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200025</xdr:colOff>
      <xdr:row>113</xdr:row>
      <xdr:rowOff>38100</xdr:rowOff>
    </xdr:from>
    <xdr:to>
      <xdr:col>47</xdr:col>
      <xdr:colOff>523875</xdr:colOff>
      <xdr:row>117</xdr:row>
      <xdr:rowOff>76200</xdr:rowOff>
    </xdr:to>
    <xdr:sp>
      <xdr:nvSpPr>
        <xdr:cNvPr id="230" name="Rectangle 230"/>
        <xdr:cNvSpPr>
          <a:spLocks/>
        </xdr:cNvSpPr>
      </xdr:nvSpPr>
      <xdr:spPr>
        <a:xfrm>
          <a:off x="28965525" y="20431125"/>
          <a:ext cx="323850" cy="685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 СОШ</a:t>
          </a:r>
        </a:p>
      </xdr:txBody>
    </xdr:sp>
    <xdr:clientData/>
  </xdr:twoCellAnchor>
  <xdr:twoCellAnchor>
    <xdr:from>
      <xdr:col>47</xdr:col>
      <xdr:colOff>581025</xdr:colOff>
      <xdr:row>107</xdr:row>
      <xdr:rowOff>66675</xdr:rowOff>
    </xdr:from>
    <xdr:to>
      <xdr:col>47</xdr:col>
      <xdr:colOff>581025</xdr:colOff>
      <xdr:row>114</xdr:row>
      <xdr:rowOff>19050</xdr:rowOff>
    </xdr:to>
    <xdr:sp>
      <xdr:nvSpPr>
        <xdr:cNvPr id="231" name="Line 231"/>
        <xdr:cNvSpPr>
          <a:spLocks/>
        </xdr:cNvSpPr>
      </xdr:nvSpPr>
      <xdr:spPr>
        <a:xfrm>
          <a:off x="29346525" y="19488150"/>
          <a:ext cx="0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504825</xdr:colOff>
      <xdr:row>114</xdr:row>
      <xdr:rowOff>0</xdr:rowOff>
    </xdr:from>
    <xdr:to>
      <xdr:col>47</xdr:col>
      <xdr:colOff>590550</xdr:colOff>
      <xdr:row>114</xdr:row>
      <xdr:rowOff>0</xdr:rowOff>
    </xdr:to>
    <xdr:sp>
      <xdr:nvSpPr>
        <xdr:cNvPr id="232" name="Line 232"/>
        <xdr:cNvSpPr>
          <a:spLocks/>
        </xdr:cNvSpPr>
      </xdr:nvSpPr>
      <xdr:spPr>
        <a:xfrm flipH="1">
          <a:off x="29270325" y="20554950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</xdr:colOff>
      <xdr:row>106</xdr:row>
      <xdr:rowOff>57150</xdr:rowOff>
    </xdr:from>
    <xdr:to>
      <xdr:col>46</xdr:col>
      <xdr:colOff>323850</xdr:colOff>
      <xdr:row>106</xdr:row>
      <xdr:rowOff>66675</xdr:rowOff>
    </xdr:to>
    <xdr:sp>
      <xdr:nvSpPr>
        <xdr:cNvPr id="233" name="Line 233"/>
        <xdr:cNvSpPr>
          <a:spLocks/>
        </xdr:cNvSpPr>
      </xdr:nvSpPr>
      <xdr:spPr>
        <a:xfrm flipH="1" flipV="1">
          <a:off x="27584400" y="19316700"/>
          <a:ext cx="8953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104</xdr:row>
      <xdr:rowOff>152400</xdr:rowOff>
    </xdr:from>
    <xdr:to>
      <xdr:col>46</xdr:col>
      <xdr:colOff>0</xdr:colOff>
      <xdr:row>104</xdr:row>
      <xdr:rowOff>152400</xdr:rowOff>
    </xdr:to>
    <xdr:sp>
      <xdr:nvSpPr>
        <xdr:cNvPr id="234" name="Line 234"/>
        <xdr:cNvSpPr>
          <a:spLocks/>
        </xdr:cNvSpPr>
      </xdr:nvSpPr>
      <xdr:spPr>
        <a:xfrm>
          <a:off x="27555825" y="190881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495300</xdr:colOff>
      <xdr:row>104</xdr:row>
      <xdr:rowOff>152400</xdr:rowOff>
    </xdr:from>
    <xdr:to>
      <xdr:col>46</xdr:col>
      <xdr:colOff>85725</xdr:colOff>
      <xdr:row>106</xdr:row>
      <xdr:rowOff>66675</xdr:rowOff>
    </xdr:to>
    <xdr:sp>
      <xdr:nvSpPr>
        <xdr:cNvPr id="235" name="Line 235"/>
        <xdr:cNvSpPr>
          <a:spLocks/>
        </xdr:cNvSpPr>
      </xdr:nvSpPr>
      <xdr:spPr>
        <a:xfrm flipH="1">
          <a:off x="28041600" y="19088100"/>
          <a:ext cx="200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104</xdr:row>
      <xdr:rowOff>152400</xdr:rowOff>
    </xdr:from>
    <xdr:to>
      <xdr:col>46</xdr:col>
      <xdr:colOff>66675</xdr:colOff>
      <xdr:row>104</xdr:row>
      <xdr:rowOff>152400</xdr:rowOff>
    </xdr:to>
    <xdr:sp>
      <xdr:nvSpPr>
        <xdr:cNvPr id="236" name="Line 236"/>
        <xdr:cNvSpPr>
          <a:spLocks/>
        </xdr:cNvSpPr>
      </xdr:nvSpPr>
      <xdr:spPr>
        <a:xfrm>
          <a:off x="27555825" y="19088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400050</xdr:colOff>
      <xdr:row>109</xdr:row>
      <xdr:rowOff>57150</xdr:rowOff>
    </xdr:from>
    <xdr:to>
      <xdr:col>46</xdr:col>
      <xdr:colOff>247650</xdr:colOff>
      <xdr:row>111</xdr:row>
      <xdr:rowOff>85725</xdr:rowOff>
    </xdr:to>
    <xdr:sp>
      <xdr:nvSpPr>
        <xdr:cNvPr id="237" name="Line 237"/>
        <xdr:cNvSpPr>
          <a:spLocks/>
        </xdr:cNvSpPr>
      </xdr:nvSpPr>
      <xdr:spPr>
        <a:xfrm>
          <a:off x="27946350" y="19802475"/>
          <a:ext cx="45720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371475</xdr:colOff>
      <xdr:row>111</xdr:row>
      <xdr:rowOff>123825</xdr:rowOff>
    </xdr:from>
    <xdr:to>
      <xdr:col>45</xdr:col>
      <xdr:colOff>447675</xdr:colOff>
      <xdr:row>121</xdr:row>
      <xdr:rowOff>9525</xdr:rowOff>
    </xdr:to>
    <xdr:sp>
      <xdr:nvSpPr>
        <xdr:cNvPr id="238" name="Line 238"/>
        <xdr:cNvSpPr>
          <a:spLocks/>
        </xdr:cNvSpPr>
      </xdr:nvSpPr>
      <xdr:spPr>
        <a:xfrm>
          <a:off x="27917775" y="20193000"/>
          <a:ext cx="76200" cy="1504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438150</xdr:colOff>
      <xdr:row>121</xdr:row>
      <xdr:rowOff>9525</xdr:rowOff>
    </xdr:from>
    <xdr:to>
      <xdr:col>45</xdr:col>
      <xdr:colOff>447675</xdr:colOff>
      <xdr:row>125</xdr:row>
      <xdr:rowOff>57150</xdr:rowOff>
    </xdr:to>
    <xdr:sp>
      <xdr:nvSpPr>
        <xdr:cNvPr id="239" name="Line 239"/>
        <xdr:cNvSpPr>
          <a:spLocks/>
        </xdr:cNvSpPr>
      </xdr:nvSpPr>
      <xdr:spPr>
        <a:xfrm flipH="1">
          <a:off x="27984450" y="21697950"/>
          <a:ext cx="95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304800</xdr:colOff>
      <xdr:row>125</xdr:row>
      <xdr:rowOff>57150</xdr:rowOff>
    </xdr:from>
    <xdr:to>
      <xdr:col>45</xdr:col>
      <xdr:colOff>533400</xdr:colOff>
      <xdr:row>126</xdr:row>
      <xdr:rowOff>123825</xdr:rowOff>
    </xdr:to>
    <xdr:sp>
      <xdr:nvSpPr>
        <xdr:cNvPr id="240" name="Rectangle 240"/>
        <xdr:cNvSpPr>
          <a:spLocks/>
        </xdr:cNvSpPr>
      </xdr:nvSpPr>
      <xdr:spPr>
        <a:xfrm>
          <a:off x="27851100" y="223932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409575</xdr:colOff>
      <xdr:row>101</xdr:row>
      <xdr:rowOff>104775</xdr:rowOff>
    </xdr:from>
    <xdr:to>
      <xdr:col>45</xdr:col>
      <xdr:colOff>28575</xdr:colOff>
      <xdr:row>103</xdr:row>
      <xdr:rowOff>9525</xdr:rowOff>
    </xdr:to>
    <xdr:sp>
      <xdr:nvSpPr>
        <xdr:cNvPr id="241" name="Rectangle 241"/>
        <xdr:cNvSpPr>
          <a:spLocks/>
        </xdr:cNvSpPr>
      </xdr:nvSpPr>
      <xdr:spPr>
        <a:xfrm>
          <a:off x="27346275" y="185547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93</xdr:row>
      <xdr:rowOff>19050</xdr:rowOff>
    </xdr:from>
    <xdr:to>
      <xdr:col>45</xdr:col>
      <xdr:colOff>38100</xdr:colOff>
      <xdr:row>94</xdr:row>
      <xdr:rowOff>85725</xdr:rowOff>
    </xdr:to>
    <xdr:sp>
      <xdr:nvSpPr>
        <xdr:cNvPr id="242" name="Rectangle 242"/>
        <xdr:cNvSpPr>
          <a:spLocks/>
        </xdr:cNvSpPr>
      </xdr:nvSpPr>
      <xdr:spPr>
        <a:xfrm>
          <a:off x="27355800" y="171735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126</xdr:row>
      <xdr:rowOff>19050</xdr:rowOff>
    </xdr:from>
    <xdr:to>
      <xdr:col>45</xdr:col>
      <xdr:colOff>304800</xdr:colOff>
      <xdr:row>128</xdr:row>
      <xdr:rowOff>114300</xdr:rowOff>
    </xdr:to>
    <xdr:sp>
      <xdr:nvSpPr>
        <xdr:cNvPr id="243" name="Line 243"/>
        <xdr:cNvSpPr>
          <a:spLocks/>
        </xdr:cNvSpPr>
      </xdr:nvSpPr>
      <xdr:spPr>
        <a:xfrm flipH="1">
          <a:off x="27060525" y="22517100"/>
          <a:ext cx="790575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133350</xdr:colOff>
      <xdr:row>128</xdr:row>
      <xdr:rowOff>123825</xdr:rowOff>
    </xdr:from>
    <xdr:to>
      <xdr:col>44</xdr:col>
      <xdr:colOff>133350</xdr:colOff>
      <xdr:row>131</xdr:row>
      <xdr:rowOff>28575</xdr:rowOff>
    </xdr:to>
    <xdr:sp>
      <xdr:nvSpPr>
        <xdr:cNvPr id="244" name="Line 244"/>
        <xdr:cNvSpPr>
          <a:spLocks/>
        </xdr:cNvSpPr>
      </xdr:nvSpPr>
      <xdr:spPr>
        <a:xfrm>
          <a:off x="27070050" y="22945725"/>
          <a:ext cx="0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285750</xdr:colOff>
      <xdr:row>131</xdr:row>
      <xdr:rowOff>38100</xdr:rowOff>
    </xdr:from>
    <xdr:to>
      <xdr:col>44</xdr:col>
      <xdr:colOff>590550</xdr:colOff>
      <xdr:row>133</xdr:row>
      <xdr:rowOff>19050</xdr:rowOff>
    </xdr:to>
    <xdr:sp>
      <xdr:nvSpPr>
        <xdr:cNvPr id="245" name="Rectangle 245"/>
        <xdr:cNvSpPr>
          <a:spLocks/>
        </xdr:cNvSpPr>
      </xdr:nvSpPr>
      <xdr:spPr>
        <a:xfrm>
          <a:off x="26612850" y="23345775"/>
          <a:ext cx="914400" cy="304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РАЙПО Кирова 10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46</xdr:col>
      <xdr:colOff>19050</xdr:colOff>
      <xdr:row>116</xdr:row>
      <xdr:rowOff>0</xdr:rowOff>
    </xdr:from>
    <xdr:to>
      <xdr:col>47</xdr:col>
      <xdr:colOff>66675</xdr:colOff>
      <xdr:row>116</xdr:row>
      <xdr:rowOff>0</xdr:rowOff>
    </xdr:to>
    <xdr:sp>
      <xdr:nvSpPr>
        <xdr:cNvPr id="246" name="Line 246"/>
        <xdr:cNvSpPr>
          <a:spLocks/>
        </xdr:cNvSpPr>
      </xdr:nvSpPr>
      <xdr:spPr>
        <a:xfrm>
          <a:off x="28174950" y="208788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523875</xdr:colOff>
      <xdr:row>107</xdr:row>
      <xdr:rowOff>85725</xdr:rowOff>
    </xdr:from>
    <xdr:to>
      <xdr:col>46</xdr:col>
      <xdr:colOff>28575</xdr:colOff>
      <xdr:row>116</xdr:row>
      <xdr:rowOff>9525</xdr:rowOff>
    </xdr:to>
    <xdr:sp>
      <xdr:nvSpPr>
        <xdr:cNvPr id="247" name="Line 247"/>
        <xdr:cNvSpPr>
          <a:spLocks/>
        </xdr:cNvSpPr>
      </xdr:nvSpPr>
      <xdr:spPr>
        <a:xfrm flipH="1" flipV="1">
          <a:off x="27460575" y="19507200"/>
          <a:ext cx="7239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457200</xdr:colOff>
      <xdr:row>116</xdr:row>
      <xdr:rowOff>19050</xdr:rowOff>
    </xdr:from>
    <xdr:to>
      <xdr:col>46</xdr:col>
      <xdr:colOff>19050</xdr:colOff>
      <xdr:row>123</xdr:row>
      <xdr:rowOff>114300</xdr:rowOff>
    </xdr:to>
    <xdr:sp>
      <xdr:nvSpPr>
        <xdr:cNvPr id="248" name="Line 248"/>
        <xdr:cNvSpPr>
          <a:spLocks/>
        </xdr:cNvSpPr>
      </xdr:nvSpPr>
      <xdr:spPr>
        <a:xfrm flipH="1">
          <a:off x="28003500" y="20897850"/>
          <a:ext cx="1714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</xdr:colOff>
      <xdr:row>126</xdr:row>
      <xdr:rowOff>152400</xdr:rowOff>
    </xdr:from>
    <xdr:to>
      <xdr:col>43</xdr:col>
      <xdr:colOff>600075</xdr:colOff>
      <xdr:row>126</xdr:row>
      <xdr:rowOff>152400</xdr:rowOff>
    </xdr:to>
    <xdr:sp>
      <xdr:nvSpPr>
        <xdr:cNvPr id="249" name="Line 249"/>
        <xdr:cNvSpPr>
          <a:spLocks/>
        </xdr:cNvSpPr>
      </xdr:nvSpPr>
      <xdr:spPr>
        <a:xfrm>
          <a:off x="26346150" y="22650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600075</xdr:colOff>
      <xdr:row>127</xdr:row>
      <xdr:rowOff>9525</xdr:rowOff>
    </xdr:from>
    <xdr:to>
      <xdr:col>44</xdr:col>
      <xdr:colOff>295275</xdr:colOff>
      <xdr:row>128</xdr:row>
      <xdr:rowOff>9525</xdr:rowOff>
    </xdr:to>
    <xdr:sp>
      <xdr:nvSpPr>
        <xdr:cNvPr id="250" name="Line 250"/>
        <xdr:cNvSpPr>
          <a:spLocks/>
        </xdr:cNvSpPr>
      </xdr:nvSpPr>
      <xdr:spPr>
        <a:xfrm>
          <a:off x="26927175" y="22669500"/>
          <a:ext cx="304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581025</xdr:colOff>
      <xdr:row>130</xdr:row>
      <xdr:rowOff>38100</xdr:rowOff>
    </xdr:from>
    <xdr:to>
      <xdr:col>44</xdr:col>
      <xdr:colOff>123825</xdr:colOff>
      <xdr:row>130</xdr:row>
      <xdr:rowOff>38100</xdr:rowOff>
    </xdr:to>
    <xdr:sp>
      <xdr:nvSpPr>
        <xdr:cNvPr id="251" name="Line 251"/>
        <xdr:cNvSpPr>
          <a:spLocks/>
        </xdr:cNvSpPr>
      </xdr:nvSpPr>
      <xdr:spPr>
        <a:xfrm flipV="1">
          <a:off x="26298525" y="23183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495300</xdr:colOff>
      <xdr:row>109</xdr:row>
      <xdr:rowOff>38100</xdr:rowOff>
    </xdr:from>
    <xdr:to>
      <xdr:col>45</xdr:col>
      <xdr:colOff>352425</xdr:colOff>
      <xdr:row>110</xdr:row>
      <xdr:rowOff>133350</xdr:rowOff>
    </xdr:to>
    <xdr:sp>
      <xdr:nvSpPr>
        <xdr:cNvPr id="252" name="Rectangle 252"/>
        <xdr:cNvSpPr>
          <a:spLocks/>
        </xdr:cNvSpPr>
      </xdr:nvSpPr>
      <xdr:spPr>
        <a:xfrm>
          <a:off x="27432000" y="19783425"/>
          <a:ext cx="466725" cy="2571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 РАЙПО</a:t>
          </a:r>
        </a:p>
      </xdr:txBody>
    </xdr:sp>
    <xdr:clientData/>
  </xdr:twoCellAnchor>
  <xdr:twoCellAnchor>
    <xdr:from>
      <xdr:col>44</xdr:col>
      <xdr:colOff>523875</xdr:colOff>
      <xdr:row>102</xdr:row>
      <xdr:rowOff>152400</xdr:rowOff>
    </xdr:from>
    <xdr:to>
      <xdr:col>44</xdr:col>
      <xdr:colOff>523875</xdr:colOff>
      <xdr:row>105</xdr:row>
      <xdr:rowOff>85725</xdr:rowOff>
    </xdr:to>
    <xdr:sp>
      <xdr:nvSpPr>
        <xdr:cNvPr id="253" name="Line 253"/>
        <xdr:cNvSpPr>
          <a:spLocks/>
        </xdr:cNvSpPr>
      </xdr:nvSpPr>
      <xdr:spPr>
        <a:xfrm flipV="1">
          <a:off x="27460575" y="1876425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104</xdr:row>
      <xdr:rowOff>152400</xdr:rowOff>
    </xdr:from>
    <xdr:to>
      <xdr:col>44</xdr:col>
      <xdr:colOff>0</xdr:colOff>
      <xdr:row>104</xdr:row>
      <xdr:rowOff>152400</xdr:rowOff>
    </xdr:to>
    <xdr:sp>
      <xdr:nvSpPr>
        <xdr:cNvPr id="254" name="Line 254"/>
        <xdr:cNvSpPr>
          <a:spLocks/>
        </xdr:cNvSpPr>
      </xdr:nvSpPr>
      <xdr:spPr>
        <a:xfrm>
          <a:off x="26336625" y="190881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104</xdr:row>
      <xdr:rowOff>152400</xdr:rowOff>
    </xdr:from>
    <xdr:to>
      <xdr:col>44</xdr:col>
      <xdr:colOff>66675</xdr:colOff>
      <xdr:row>104</xdr:row>
      <xdr:rowOff>152400</xdr:rowOff>
    </xdr:to>
    <xdr:sp>
      <xdr:nvSpPr>
        <xdr:cNvPr id="255" name="Line 255"/>
        <xdr:cNvSpPr>
          <a:spLocks/>
        </xdr:cNvSpPr>
      </xdr:nvSpPr>
      <xdr:spPr>
        <a:xfrm>
          <a:off x="26336625" y="19088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57150</xdr:colOff>
      <xdr:row>104</xdr:row>
      <xdr:rowOff>9525</xdr:rowOff>
    </xdr:from>
    <xdr:to>
      <xdr:col>44</xdr:col>
      <xdr:colOff>523875</xdr:colOff>
      <xdr:row>104</xdr:row>
      <xdr:rowOff>152400</xdr:rowOff>
    </xdr:to>
    <xdr:sp>
      <xdr:nvSpPr>
        <xdr:cNvPr id="256" name="Line 256"/>
        <xdr:cNvSpPr>
          <a:spLocks/>
        </xdr:cNvSpPr>
      </xdr:nvSpPr>
      <xdr:spPr>
        <a:xfrm flipV="1">
          <a:off x="26993850" y="18945225"/>
          <a:ext cx="4667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581025</xdr:colOff>
      <xdr:row>101</xdr:row>
      <xdr:rowOff>114300</xdr:rowOff>
    </xdr:from>
    <xdr:to>
      <xdr:col>44</xdr:col>
      <xdr:colOff>400050</xdr:colOff>
      <xdr:row>102</xdr:row>
      <xdr:rowOff>85725</xdr:rowOff>
    </xdr:to>
    <xdr:sp>
      <xdr:nvSpPr>
        <xdr:cNvPr id="257" name="Line 257"/>
        <xdr:cNvSpPr>
          <a:spLocks/>
        </xdr:cNvSpPr>
      </xdr:nvSpPr>
      <xdr:spPr>
        <a:xfrm flipH="1" flipV="1">
          <a:off x="22640925" y="18564225"/>
          <a:ext cx="4695825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533400</xdr:colOff>
      <xdr:row>94</xdr:row>
      <xdr:rowOff>85725</xdr:rowOff>
    </xdr:from>
    <xdr:to>
      <xdr:col>44</xdr:col>
      <xdr:colOff>533400</xdr:colOff>
      <xdr:row>101</xdr:row>
      <xdr:rowOff>114300</xdr:rowOff>
    </xdr:to>
    <xdr:sp>
      <xdr:nvSpPr>
        <xdr:cNvPr id="258" name="Line 258"/>
        <xdr:cNvSpPr>
          <a:spLocks/>
        </xdr:cNvSpPr>
      </xdr:nvSpPr>
      <xdr:spPr>
        <a:xfrm flipV="1">
          <a:off x="27470100" y="17402175"/>
          <a:ext cx="0" cy="1162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97</xdr:row>
      <xdr:rowOff>152400</xdr:rowOff>
    </xdr:from>
    <xdr:to>
      <xdr:col>46</xdr:col>
      <xdr:colOff>0</xdr:colOff>
      <xdr:row>97</xdr:row>
      <xdr:rowOff>152400</xdr:rowOff>
    </xdr:to>
    <xdr:sp>
      <xdr:nvSpPr>
        <xdr:cNvPr id="259" name="Line 259"/>
        <xdr:cNvSpPr>
          <a:spLocks/>
        </xdr:cNvSpPr>
      </xdr:nvSpPr>
      <xdr:spPr>
        <a:xfrm>
          <a:off x="27555825" y="179546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97</xdr:row>
      <xdr:rowOff>152400</xdr:rowOff>
    </xdr:from>
    <xdr:to>
      <xdr:col>46</xdr:col>
      <xdr:colOff>66675</xdr:colOff>
      <xdr:row>97</xdr:row>
      <xdr:rowOff>152400</xdr:rowOff>
    </xdr:to>
    <xdr:sp>
      <xdr:nvSpPr>
        <xdr:cNvPr id="260" name="Line 260"/>
        <xdr:cNvSpPr>
          <a:spLocks/>
        </xdr:cNvSpPr>
      </xdr:nvSpPr>
      <xdr:spPr>
        <a:xfrm>
          <a:off x="27555825" y="179546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533400</xdr:colOff>
      <xdr:row>97</xdr:row>
      <xdr:rowOff>152400</xdr:rowOff>
    </xdr:from>
    <xdr:to>
      <xdr:col>45</xdr:col>
      <xdr:colOff>19050</xdr:colOff>
      <xdr:row>98</xdr:row>
      <xdr:rowOff>152400</xdr:rowOff>
    </xdr:to>
    <xdr:sp>
      <xdr:nvSpPr>
        <xdr:cNvPr id="261" name="Line 261"/>
        <xdr:cNvSpPr>
          <a:spLocks/>
        </xdr:cNvSpPr>
      </xdr:nvSpPr>
      <xdr:spPr>
        <a:xfrm flipH="1">
          <a:off x="27470100" y="179546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93</xdr:row>
      <xdr:rowOff>38100</xdr:rowOff>
    </xdr:from>
    <xdr:to>
      <xdr:col>44</xdr:col>
      <xdr:colOff>419100</xdr:colOff>
      <xdr:row>93</xdr:row>
      <xdr:rowOff>142875</xdr:rowOff>
    </xdr:to>
    <xdr:sp>
      <xdr:nvSpPr>
        <xdr:cNvPr id="262" name="Line 262"/>
        <xdr:cNvSpPr>
          <a:spLocks/>
        </xdr:cNvSpPr>
      </xdr:nvSpPr>
      <xdr:spPr>
        <a:xfrm flipH="1" flipV="1">
          <a:off x="25955625" y="17192625"/>
          <a:ext cx="140017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209550</xdr:colOff>
      <xdr:row>85</xdr:row>
      <xdr:rowOff>38100</xdr:rowOff>
    </xdr:from>
    <xdr:to>
      <xdr:col>48</xdr:col>
      <xdr:colOff>495300</xdr:colOff>
      <xdr:row>87</xdr:row>
      <xdr:rowOff>19050</xdr:rowOff>
    </xdr:to>
    <xdr:sp>
      <xdr:nvSpPr>
        <xdr:cNvPr id="263" name="Rectangle 263"/>
        <xdr:cNvSpPr>
          <a:spLocks/>
        </xdr:cNvSpPr>
      </xdr:nvSpPr>
      <xdr:spPr>
        <a:xfrm>
          <a:off x="29584650" y="15859125"/>
          <a:ext cx="285750" cy="304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561975</xdr:colOff>
      <xdr:row>91</xdr:row>
      <xdr:rowOff>190500</xdr:rowOff>
    </xdr:from>
    <xdr:to>
      <xdr:col>42</xdr:col>
      <xdr:colOff>238125</xdr:colOff>
      <xdr:row>93</xdr:row>
      <xdr:rowOff>76200</xdr:rowOff>
    </xdr:to>
    <xdr:sp>
      <xdr:nvSpPr>
        <xdr:cNvPr id="264" name="Rectangle 264"/>
        <xdr:cNvSpPr>
          <a:spLocks/>
        </xdr:cNvSpPr>
      </xdr:nvSpPr>
      <xdr:spPr>
        <a:xfrm>
          <a:off x="25669875" y="16983075"/>
          <a:ext cx="285750" cy="2476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57150</xdr:colOff>
      <xdr:row>93</xdr:row>
      <xdr:rowOff>85725</xdr:rowOff>
    </xdr:from>
    <xdr:to>
      <xdr:col>43</xdr:col>
      <xdr:colOff>95250</xdr:colOff>
      <xdr:row>94</xdr:row>
      <xdr:rowOff>114300</xdr:rowOff>
    </xdr:to>
    <xdr:sp>
      <xdr:nvSpPr>
        <xdr:cNvPr id="265" name="Rectangle 265"/>
        <xdr:cNvSpPr>
          <a:spLocks/>
        </xdr:cNvSpPr>
      </xdr:nvSpPr>
      <xdr:spPr>
        <a:xfrm>
          <a:off x="25165050" y="17240250"/>
          <a:ext cx="1257300" cy="1905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92</xdr:row>
      <xdr:rowOff>152400</xdr:rowOff>
    </xdr:from>
    <xdr:to>
      <xdr:col>44</xdr:col>
      <xdr:colOff>0</xdr:colOff>
      <xdr:row>92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26336625" y="17145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92</xdr:row>
      <xdr:rowOff>152400</xdr:rowOff>
    </xdr:from>
    <xdr:to>
      <xdr:col>44</xdr:col>
      <xdr:colOff>66675</xdr:colOff>
      <xdr:row>92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26336625" y="17145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590550</xdr:colOff>
      <xdr:row>92</xdr:row>
      <xdr:rowOff>152400</xdr:rowOff>
    </xdr:from>
    <xdr:to>
      <xdr:col>44</xdr:col>
      <xdr:colOff>66675</xdr:colOff>
      <xdr:row>93</xdr:row>
      <xdr:rowOff>114300</xdr:rowOff>
    </xdr:to>
    <xdr:sp>
      <xdr:nvSpPr>
        <xdr:cNvPr id="268" name="Line 268"/>
        <xdr:cNvSpPr>
          <a:spLocks/>
        </xdr:cNvSpPr>
      </xdr:nvSpPr>
      <xdr:spPr>
        <a:xfrm flipH="1">
          <a:off x="26917650" y="17145000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542925</xdr:colOff>
      <xdr:row>88</xdr:row>
      <xdr:rowOff>76200</xdr:rowOff>
    </xdr:from>
    <xdr:to>
      <xdr:col>46</xdr:col>
      <xdr:colOff>228600</xdr:colOff>
      <xdr:row>93</xdr:row>
      <xdr:rowOff>19050</xdr:rowOff>
    </xdr:to>
    <xdr:sp>
      <xdr:nvSpPr>
        <xdr:cNvPr id="269" name="Line 269"/>
        <xdr:cNvSpPr>
          <a:spLocks/>
        </xdr:cNvSpPr>
      </xdr:nvSpPr>
      <xdr:spPr>
        <a:xfrm flipV="1">
          <a:off x="27479625" y="16383000"/>
          <a:ext cx="90487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107</xdr:row>
      <xdr:rowOff>66675</xdr:rowOff>
    </xdr:from>
    <xdr:to>
      <xdr:col>58</xdr:col>
      <xdr:colOff>285750</xdr:colOff>
      <xdr:row>108</xdr:row>
      <xdr:rowOff>133350</xdr:rowOff>
    </xdr:to>
    <xdr:sp>
      <xdr:nvSpPr>
        <xdr:cNvPr id="270" name="Rectangle 270"/>
        <xdr:cNvSpPr>
          <a:spLocks/>
        </xdr:cNvSpPr>
      </xdr:nvSpPr>
      <xdr:spPr>
        <a:xfrm>
          <a:off x="35528250" y="194881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219075</xdr:colOff>
      <xdr:row>87</xdr:row>
      <xdr:rowOff>104775</xdr:rowOff>
    </xdr:from>
    <xdr:to>
      <xdr:col>46</xdr:col>
      <xdr:colOff>447675</xdr:colOff>
      <xdr:row>89</xdr:row>
      <xdr:rowOff>9525</xdr:rowOff>
    </xdr:to>
    <xdr:sp>
      <xdr:nvSpPr>
        <xdr:cNvPr id="271" name="Rectangle 271"/>
        <xdr:cNvSpPr>
          <a:spLocks/>
        </xdr:cNvSpPr>
      </xdr:nvSpPr>
      <xdr:spPr>
        <a:xfrm>
          <a:off x="28374975" y="162496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91</xdr:row>
      <xdr:rowOff>190500</xdr:rowOff>
    </xdr:from>
    <xdr:to>
      <xdr:col>47</xdr:col>
      <xdr:colOff>66675</xdr:colOff>
      <xdr:row>91</xdr:row>
      <xdr:rowOff>190500</xdr:rowOff>
    </xdr:to>
    <xdr:sp>
      <xdr:nvSpPr>
        <xdr:cNvPr id="272" name="Line 272"/>
        <xdr:cNvSpPr>
          <a:spLocks/>
        </xdr:cNvSpPr>
      </xdr:nvSpPr>
      <xdr:spPr>
        <a:xfrm>
          <a:off x="28165425" y="16983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400050</xdr:colOff>
      <xdr:row>90</xdr:row>
      <xdr:rowOff>133350</xdr:rowOff>
    </xdr:from>
    <xdr:to>
      <xdr:col>46</xdr:col>
      <xdr:colOff>9525</xdr:colOff>
      <xdr:row>92</xdr:row>
      <xdr:rowOff>0</xdr:rowOff>
    </xdr:to>
    <xdr:sp>
      <xdr:nvSpPr>
        <xdr:cNvPr id="273" name="Line 273"/>
        <xdr:cNvSpPr>
          <a:spLocks/>
        </xdr:cNvSpPr>
      </xdr:nvSpPr>
      <xdr:spPr>
        <a:xfrm flipH="1" flipV="1">
          <a:off x="27946350" y="16764000"/>
          <a:ext cx="2190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600075</xdr:colOff>
      <xdr:row>87</xdr:row>
      <xdr:rowOff>19050</xdr:rowOff>
    </xdr:from>
    <xdr:to>
      <xdr:col>48</xdr:col>
      <xdr:colOff>514350</xdr:colOff>
      <xdr:row>88</xdr:row>
      <xdr:rowOff>104775</xdr:rowOff>
    </xdr:to>
    <xdr:sp>
      <xdr:nvSpPr>
        <xdr:cNvPr id="274" name="Rectangle 274"/>
        <xdr:cNvSpPr>
          <a:spLocks/>
        </xdr:cNvSpPr>
      </xdr:nvSpPr>
      <xdr:spPr>
        <a:xfrm>
          <a:off x="28755975" y="16163925"/>
          <a:ext cx="1133475" cy="2476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457200</xdr:colOff>
      <xdr:row>88</xdr:row>
      <xdr:rowOff>76200</xdr:rowOff>
    </xdr:from>
    <xdr:to>
      <xdr:col>46</xdr:col>
      <xdr:colOff>600075</xdr:colOff>
      <xdr:row>88</xdr:row>
      <xdr:rowOff>76200</xdr:rowOff>
    </xdr:to>
    <xdr:sp>
      <xdr:nvSpPr>
        <xdr:cNvPr id="275" name="Line 275"/>
        <xdr:cNvSpPr>
          <a:spLocks/>
        </xdr:cNvSpPr>
      </xdr:nvSpPr>
      <xdr:spPr>
        <a:xfrm>
          <a:off x="28613100" y="16383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352425</xdr:colOff>
      <xdr:row>85</xdr:row>
      <xdr:rowOff>19050</xdr:rowOff>
    </xdr:from>
    <xdr:to>
      <xdr:col>47</xdr:col>
      <xdr:colOff>104775</xdr:colOff>
      <xdr:row>87</xdr:row>
      <xdr:rowOff>95250</xdr:rowOff>
    </xdr:to>
    <xdr:sp>
      <xdr:nvSpPr>
        <xdr:cNvPr id="276" name="Line 276"/>
        <xdr:cNvSpPr>
          <a:spLocks/>
        </xdr:cNvSpPr>
      </xdr:nvSpPr>
      <xdr:spPr>
        <a:xfrm flipV="1">
          <a:off x="28508325" y="15840075"/>
          <a:ext cx="36195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571500</xdr:colOff>
      <xdr:row>90</xdr:row>
      <xdr:rowOff>76200</xdr:rowOff>
    </xdr:from>
    <xdr:to>
      <xdr:col>43</xdr:col>
      <xdr:colOff>161925</xdr:colOff>
      <xdr:row>91</xdr:row>
      <xdr:rowOff>171450</xdr:rowOff>
    </xdr:to>
    <xdr:sp>
      <xdr:nvSpPr>
        <xdr:cNvPr id="277" name="Rectangle 277"/>
        <xdr:cNvSpPr>
          <a:spLocks/>
        </xdr:cNvSpPr>
      </xdr:nvSpPr>
      <xdr:spPr>
        <a:xfrm>
          <a:off x="25069800" y="16706850"/>
          <a:ext cx="1419225" cy="2571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Белоярская СОШ
</a:t>
          </a:r>
        </a:p>
      </xdr:txBody>
    </xdr:sp>
    <xdr:clientData/>
  </xdr:twoCellAnchor>
  <xdr:twoCellAnchor>
    <xdr:from>
      <xdr:col>46</xdr:col>
      <xdr:colOff>552450</xdr:colOff>
      <xdr:row>83</xdr:row>
      <xdr:rowOff>95250</xdr:rowOff>
    </xdr:from>
    <xdr:to>
      <xdr:col>48</xdr:col>
      <xdr:colOff>495300</xdr:colOff>
      <xdr:row>85</xdr:row>
      <xdr:rowOff>28575</xdr:rowOff>
    </xdr:to>
    <xdr:sp>
      <xdr:nvSpPr>
        <xdr:cNvPr id="278" name="Rectangle 278"/>
        <xdr:cNvSpPr>
          <a:spLocks/>
        </xdr:cNvSpPr>
      </xdr:nvSpPr>
      <xdr:spPr>
        <a:xfrm>
          <a:off x="28708350" y="15592425"/>
          <a:ext cx="1162050" cy="2571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ЦДО Радуга</a:t>
          </a:r>
        </a:p>
      </xdr:txBody>
    </xdr:sp>
    <xdr:clientData/>
  </xdr:twoCellAnchor>
  <xdr:twoCellAnchor>
    <xdr:from>
      <xdr:col>50</xdr:col>
      <xdr:colOff>323850</xdr:colOff>
      <xdr:row>97</xdr:row>
      <xdr:rowOff>142875</xdr:rowOff>
    </xdr:from>
    <xdr:to>
      <xdr:col>51</xdr:col>
      <xdr:colOff>66675</xdr:colOff>
      <xdr:row>104</xdr:row>
      <xdr:rowOff>114300</xdr:rowOff>
    </xdr:to>
    <xdr:sp>
      <xdr:nvSpPr>
        <xdr:cNvPr id="279" name="Rectangle 279"/>
        <xdr:cNvSpPr>
          <a:spLocks/>
        </xdr:cNvSpPr>
      </xdr:nvSpPr>
      <xdr:spPr>
        <a:xfrm>
          <a:off x="30918150" y="17945100"/>
          <a:ext cx="352425" cy="11049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5В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47</xdr:col>
      <xdr:colOff>9525</xdr:colOff>
      <xdr:row>89</xdr:row>
      <xdr:rowOff>161925</xdr:rowOff>
    </xdr:from>
    <xdr:to>
      <xdr:col>48</xdr:col>
      <xdr:colOff>66675</xdr:colOff>
      <xdr:row>89</xdr:row>
      <xdr:rowOff>161925</xdr:rowOff>
    </xdr:to>
    <xdr:sp>
      <xdr:nvSpPr>
        <xdr:cNvPr id="280" name="Line 280"/>
        <xdr:cNvSpPr>
          <a:spLocks/>
        </xdr:cNvSpPr>
      </xdr:nvSpPr>
      <xdr:spPr>
        <a:xfrm>
          <a:off x="28775025" y="16630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495300</xdr:colOff>
      <xdr:row>88</xdr:row>
      <xdr:rowOff>76200</xdr:rowOff>
    </xdr:from>
    <xdr:to>
      <xdr:col>47</xdr:col>
      <xdr:colOff>9525</xdr:colOff>
      <xdr:row>90</xdr:row>
      <xdr:rowOff>0</xdr:rowOff>
    </xdr:to>
    <xdr:sp>
      <xdr:nvSpPr>
        <xdr:cNvPr id="281" name="Line 281"/>
        <xdr:cNvSpPr>
          <a:spLocks/>
        </xdr:cNvSpPr>
      </xdr:nvSpPr>
      <xdr:spPr>
        <a:xfrm flipH="1" flipV="1">
          <a:off x="28651200" y="16383000"/>
          <a:ext cx="1238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86</xdr:row>
      <xdr:rowOff>0</xdr:rowOff>
    </xdr:from>
    <xdr:to>
      <xdr:col>46</xdr:col>
      <xdr:colOff>47625</xdr:colOff>
      <xdr:row>86</xdr:row>
      <xdr:rowOff>0</xdr:rowOff>
    </xdr:to>
    <xdr:sp>
      <xdr:nvSpPr>
        <xdr:cNvPr id="282" name="Line 282"/>
        <xdr:cNvSpPr>
          <a:spLocks/>
        </xdr:cNvSpPr>
      </xdr:nvSpPr>
      <xdr:spPr>
        <a:xfrm>
          <a:off x="27555825" y="15982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47625</xdr:colOff>
      <xdr:row>86</xdr:row>
      <xdr:rowOff>0</xdr:rowOff>
    </xdr:from>
    <xdr:to>
      <xdr:col>46</xdr:col>
      <xdr:colOff>447675</xdr:colOff>
      <xdr:row>87</xdr:row>
      <xdr:rowOff>9525</xdr:rowOff>
    </xdr:to>
    <xdr:sp>
      <xdr:nvSpPr>
        <xdr:cNvPr id="283" name="Line 283"/>
        <xdr:cNvSpPr>
          <a:spLocks/>
        </xdr:cNvSpPr>
      </xdr:nvSpPr>
      <xdr:spPr>
        <a:xfrm>
          <a:off x="28203525" y="15982950"/>
          <a:ext cx="400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100</xdr:row>
      <xdr:rowOff>142875</xdr:rowOff>
    </xdr:from>
    <xdr:to>
      <xdr:col>36</xdr:col>
      <xdr:colOff>352425</xdr:colOff>
      <xdr:row>102</xdr:row>
      <xdr:rowOff>47625</xdr:rowOff>
    </xdr:to>
    <xdr:sp>
      <xdr:nvSpPr>
        <xdr:cNvPr id="284" name="Rectangle 284"/>
        <xdr:cNvSpPr>
          <a:spLocks/>
        </xdr:cNvSpPr>
      </xdr:nvSpPr>
      <xdr:spPr>
        <a:xfrm>
          <a:off x="22183725" y="184308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92</xdr:row>
      <xdr:rowOff>104775</xdr:rowOff>
    </xdr:from>
    <xdr:to>
      <xdr:col>35</xdr:col>
      <xdr:colOff>38100</xdr:colOff>
      <xdr:row>94</xdr:row>
      <xdr:rowOff>57150</xdr:rowOff>
    </xdr:to>
    <xdr:sp>
      <xdr:nvSpPr>
        <xdr:cNvPr id="285" name="Rectangle 285"/>
        <xdr:cNvSpPr>
          <a:spLocks/>
        </xdr:cNvSpPr>
      </xdr:nvSpPr>
      <xdr:spPr>
        <a:xfrm>
          <a:off x="21164550" y="17097375"/>
          <a:ext cx="323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400050</xdr:colOff>
      <xdr:row>92</xdr:row>
      <xdr:rowOff>133350</xdr:rowOff>
    </xdr:from>
    <xdr:to>
      <xdr:col>33</xdr:col>
      <xdr:colOff>19050</xdr:colOff>
      <xdr:row>94</xdr:row>
      <xdr:rowOff>38100</xdr:rowOff>
    </xdr:to>
    <xdr:sp>
      <xdr:nvSpPr>
        <xdr:cNvPr id="286" name="Rectangle 286"/>
        <xdr:cNvSpPr>
          <a:spLocks/>
        </xdr:cNvSpPr>
      </xdr:nvSpPr>
      <xdr:spPr>
        <a:xfrm>
          <a:off x="20021550" y="171259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100</xdr:row>
      <xdr:rowOff>152400</xdr:rowOff>
    </xdr:from>
    <xdr:to>
      <xdr:col>41</xdr:col>
      <xdr:colOff>0</xdr:colOff>
      <xdr:row>100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24507825" y="184404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100</xdr:row>
      <xdr:rowOff>152400</xdr:rowOff>
    </xdr:from>
    <xdr:to>
      <xdr:col>41</xdr:col>
      <xdr:colOff>66675</xdr:colOff>
      <xdr:row>100</xdr:row>
      <xdr:rowOff>152400</xdr:rowOff>
    </xdr:to>
    <xdr:sp>
      <xdr:nvSpPr>
        <xdr:cNvPr id="288" name="Line 288"/>
        <xdr:cNvSpPr>
          <a:spLocks/>
        </xdr:cNvSpPr>
      </xdr:nvSpPr>
      <xdr:spPr>
        <a:xfrm>
          <a:off x="24507825" y="18440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533400</xdr:colOff>
      <xdr:row>100</xdr:row>
      <xdr:rowOff>152400</xdr:rowOff>
    </xdr:from>
    <xdr:to>
      <xdr:col>40</xdr:col>
      <xdr:colOff>19050</xdr:colOff>
      <xdr:row>101</xdr:row>
      <xdr:rowOff>152400</xdr:rowOff>
    </xdr:to>
    <xdr:sp>
      <xdr:nvSpPr>
        <xdr:cNvPr id="289" name="Line 289"/>
        <xdr:cNvSpPr>
          <a:spLocks/>
        </xdr:cNvSpPr>
      </xdr:nvSpPr>
      <xdr:spPr>
        <a:xfrm flipH="1">
          <a:off x="24422100" y="184404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523875</xdr:colOff>
      <xdr:row>95</xdr:row>
      <xdr:rowOff>47625</xdr:rowOff>
    </xdr:from>
    <xdr:to>
      <xdr:col>36</xdr:col>
      <xdr:colOff>533400</xdr:colOff>
      <xdr:row>101</xdr:row>
      <xdr:rowOff>95250</xdr:rowOff>
    </xdr:to>
    <xdr:sp>
      <xdr:nvSpPr>
        <xdr:cNvPr id="290" name="Line 290"/>
        <xdr:cNvSpPr>
          <a:spLocks/>
        </xdr:cNvSpPr>
      </xdr:nvSpPr>
      <xdr:spPr>
        <a:xfrm flipH="1" flipV="1">
          <a:off x="22583775" y="17526000"/>
          <a:ext cx="9525" cy="1019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93</xdr:row>
      <xdr:rowOff>85725</xdr:rowOff>
    </xdr:from>
    <xdr:to>
      <xdr:col>36</xdr:col>
      <xdr:colOff>514350</xdr:colOff>
      <xdr:row>95</xdr:row>
      <xdr:rowOff>57150</xdr:rowOff>
    </xdr:to>
    <xdr:sp>
      <xdr:nvSpPr>
        <xdr:cNvPr id="291" name="Line 291"/>
        <xdr:cNvSpPr>
          <a:spLocks/>
        </xdr:cNvSpPr>
      </xdr:nvSpPr>
      <xdr:spPr>
        <a:xfrm flipH="1" flipV="1">
          <a:off x="21497925" y="17240250"/>
          <a:ext cx="1076325" cy="295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190500</xdr:colOff>
      <xdr:row>105</xdr:row>
      <xdr:rowOff>76200</xdr:rowOff>
    </xdr:from>
    <xdr:to>
      <xdr:col>34</xdr:col>
      <xdr:colOff>19050</xdr:colOff>
      <xdr:row>111</xdr:row>
      <xdr:rowOff>114300</xdr:rowOff>
    </xdr:to>
    <xdr:sp>
      <xdr:nvSpPr>
        <xdr:cNvPr id="292" name="Rectangle 292"/>
        <xdr:cNvSpPr>
          <a:spLocks/>
        </xdr:cNvSpPr>
      </xdr:nvSpPr>
      <xdr:spPr>
        <a:xfrm>
          <a:off x="20421600" y="19173825"/>
          <a:ext cx="438150" cy="10096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ПУ-20
</a:t>
          </a:r>
        </a:p>
      </xdr:txBody>
    </xdr:sp>
    <xdr:clientData/>
  </xdr:twoCellAnchor>
  <xdr:twoCellAnchor>
    <xdr:from>
      <xdr:col>33</xdr:col>
      <xdr:colOff>9525</xdr:colOff>
      <xdr:row>100</xdr:row>
      <xdr:rowOff>152400</xdr:rowOff>
    </xdr:from>
    <xdr:to>
      <xdr:col>34</xdr:col>
      <xdr:colOff>0</xdr:colOff>
      <xdr:row>100</xdr:row>
      <xdr:rowOff>152400</xdr:rowOff>
    </xdr:to>
    <xdr:sp>
      <xdr:nvSpPr>
        <xdr:cNvPr id="293" name="Line 293"/>
        <xdr:cNvSpPr>
          <a:spLocks/>
        </xdr:cNvSpPr>
      </xdr:nvSpPr>
      <xdr:spPr>
        <a:xfrm>
          <a:off x="20240625" y="184404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581025</xdr:colOff>
      <xdr:row>101</xdr:row>
      <xdr:rowOff>0</xdr:rowOff>
    </xdr:from>
    <xdr:to>
      <xdr:col>35</xdr:col>
      <xdr:colOff>76200</xdr:colOff>
      <xdr:row>104</xdr:row>
      <xdr:rowOff>19050</xdr:rowOff>
    </xdr:to>
    <xdr:sp>
      <xdr:nvSpPr>
        <xdr:cNvPr id="294" name="Line 294"/>
        <xdr:cNvSpPr>
          <a:spLocks/>
        </xdr:cNvSpPr>
      </xdr:nvSpPr>
      <xdr:spPr>
        <a:xfrm>
          <a:off x="20812125" y="18449925"/>
          <a:ext cx="7143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89</xdr:row>
      <xdr:rowOff>0</xdr:rowOff>
    </xdr:from>
    <xdr:to>
      <xdr:col>36</xdr:col>
      <xdr:colOff>228600</xdr:colOff>
      <xdr:row>90</xdr:row>
      <xdr:rowOff>95250</xdr:rowOff>
    </xdr:to>
    <xdr:sp>
      <xdr:nvSpPr>
        <xdr:cNvPr id="295" name="Rectangle 295"/>
        <xdr:cNvSpPr>
          <a:spLocks/>
        </xdr:cNvSpPr>
      </xdr:nvSpPr>
      <xdr:spPr>
        <a:xfrm>
          <a:off x="21326475" y="16468725"/>
          <a:ext cx="962025" cy="2571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 БСС
</a:t>
          </a:r>
        </a:p>
      </xdr:txBody>
    </xdr:sp>
    <xdr:clientData/>
  </xdr:twoCellAnchor>
  <xdr:twoCellAnchor>
    <xdr:from>
      <xdr:col>34</xdr:col>
      <xdr:colOff>523875</xdr:colOff>
      <xdr:row>90</xdr:row>
      <xdr:rowOff>104775</xdr:rowOff>
    </xdr:from>
    <xdr:to>
      <xdr:col>35</xdr:col>
      <xdr:colOff>161925</xdr:colOff>
      <xdr:row>92</xdr:row>
      <xdr:rowOff>114300</xdr:rowOff>
    </xdr:to>
    <xdr:sp>
      <xdr:nvSpPr>
        <xdr:cNvPr id="296" name="Line 296"/>
        <xdr:cNvSpPr>
          <a:spLocks/>
        </xdr:cNvSpPr>
      </xdr:nvSpPr>
      <xdr:spPr>
        <a:xfrm flipV="1">
          <a:off x="21364575" y="16735425"/>
          <a:ext cx="2476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600075</xdr:colOff>
      <xdr:row>91</xdr:row>
      <xdr:rowOff>180975</xdr:rowOff>
    </xdr:from>
    <xdr:to>
      <xdr:col>37</xdr:col>
      <xdr:colOff>38100</xdr:colOff>
      <xdr:row>91</xdr:row>
      <xdr:rowOff>180975</xdr:rowOff>
    </xdr:to>
    <xdr:sp>
      <xdr:nvSpPr>
        <xdr:cNvPr id="297" name="Line 297"/>
        <xdr:cNvSpPr>
          <a:spLocks/>
        </xdr:cNvSpPr>
      </xdr:nvSpPr>
      <xdr:spPr>
        <a:xfrm>
          <a:off x="21440775" y="169735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476250</xdr:colOff>
      <xdr:row>94</xdr:row>
      <xdr:rowOff>76200</xdr:rowOff>
    </xdr:from>
    <xdr:to>
      <xdr:col>35</xdr:col>
      <xdr:colOff>152400</xdr:colOff>
      <xdr:row>103</xdr:row>
      <xdr:rowOff>95250</xdr:rowOff>
    </xdr:to>
    <xdr:sp>
      <xdr:nvSpPr>
        <xdr:cNvPr id="298" name="Line 298"/>
        <xdr:cNvSpPr>
          <a:spLocks/>
        </xdr:cNvSpPr>
      </xdr:nvSpPr>
      <xdr:spPr>
        <a:xfrm>
          <a:off x="21316950" y="17392650"/>
          <a:ext cx="285750" cy="1476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533400</xdr:colOff>
      <xdr:row>93</xdr:row>
      <xdr:rowOff>142875</xdr:rowOff>
    </xdr:from>
    <xdr:to>
      <xdr:col>38</xdr:col>
      <xdr:colOff>57150</xdr:colOff>
      <xdr:row>98</xdr:row>
      <xdr:rowOff>152400</xdr:rowOff>
    </xdr:to>
    <xdr:sp>
      <xdr:nvSpPr>
        <xdr:cNvPr id="299" name="Line 299"/>
        <xdr:cNvSpPr>
          <a:spLocks/>
        </xdr:cNvSpPr>
      </xdr:nvSpPr>
      <xdr:spPr>
        <a:xfrm flipV="1">
          <a:off x="22593300" y="17297400"/>
          <a:ext cx="7429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93</xdr:row>
      <xdr:rowOff>152400</xdr:rowOff>
    </xdr:from>
    <xdr:to>
      <xdr:col>38</xdr:col>
      <xdr:colOff>0</xdr:colOff>
      <xdr:row>93</xdr:row>
      <xdr:rowOff>152400</xdr:rowOff>
    </xdr:to>
    <xdr:sp>
      <xdr:nvSpPr>
        <xdr:cNvPr id="300" name="Line 300"/>
        <xdr:cNvSpPr>
          <a:spLocks/>
        </xdr:cNvSpPr>
      </xdr:nvSpPr>
      <xdr:spPr>
        <a:xfrm>
          <a:off x="22679025" y="17306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93</xdr:row>
      <xdr:rowOff>152400</xdr:rowOff>
    </xdr:from>
    <xdr:to>
      <xdr:col>38</xdr:col>
      <xdr:colOff>66675</xdr:colOff>
      <xdr:row>93</xdr:row>
      <xdr:rowOff>152400</xdr:rowOff>
    </xdr:to>
    <xdr:sp>
      <xdr:nvSpPr>
        <xdr:cNvPr id="301" name="Line 301"/>
        <xdr:cNvSpPr>
          <a:spLocks/>
        </xdr:cNvSpPr>
      </xdr:nvSpPr>
      <xdr:spPr>
        <a:xfrm>
          <a:off x="22679025" y="173069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38100</xdr:colOff>
      <xdr:row>93</xdr:row>
      <xdr:rowOff>152400</xdr:rowOff>
    </xdr:from>
    <xdr:to>
      <xdr:col>37</xdr:col>
      <xdr:colOff>19050</xdr:colOff>
      <xdr:row>94</xdr:row>
      <xdr:rowOff>85725</xdr:rowOff>
    </xdr:to>
    <xdr:sp>
      <xdr:nvSpPr>
        <xdr:cNvPr id="302" name="Line 302"/>
        <xdr:cNvSpPr>
          <a:spLocks/>
        </xdr:cNvSpPr>
      </xdr:nvSpPr>
      <xdr:spPr>
        <a:xfrm flipH="1">
          <a:off x="22098000" y="17306925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103</xdr:row>
      <xdr:rowOff>76200</xdr:rowOff>
    </xdr:from>
    <xdr:to>
      <xdr:col>36</xdr:col>
      <xdr:colOff>600075</xdr:colOff>
      <xdr:row>106</xdr:row>
      <xdr:rowOff>19050</xdr:rowOff>
    </xdr:to>
    <xdr:sp>
      <xdr:nvSpPr>
        <xdr:cNvPr id="303" name="Line 303"/>
        <xdr:cNvSpPr>
          <a:spLocks/>
        </xdr:cNvSpPr>
      </xdr:nvSpPr>
      <xdr:spPr>
        <a:xfrm>
          <a:off x="21612225" y="18849975"/>
          <a:ext cx="104775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104</xdr:row>
      <xdr:rowOff>123825</xdr:rowOff>
    </xdr:from>
    <xdr:to>
      <xdr:col>37</xdr:col>
      <xdr:colOff>447675</xdr:colOff>
      <xdr:row>107</xdr:row>
      <xdr:rowOff>76200</xdr:rowOff>
    </xdr:to>
    <xdr:sp>
      <xdr:nvSpPr>
        <xdr:cNvPr id="304" name="Rectangle 304"/>
        <xdr:cNvSpPr>
          <a:spLocks/>
        </xdr:cNvSpPr>
      </xdr:nvSpPr>
      <xdr:spPr>
        <a:xfrm>
          <a:off x="22679025" y="19059525"/>
          <a:ext cx="438150" cy="4381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Советская 4А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35</xdr:col>
      <xdr:colOff>0</xdr:colOff>
      <xdr:row>99</xdr:row>
      <xdr:rowOff>9525</xdr:rowOff>
    </xdr:from>
    <xdr:to>
      <xdr:col>36</xdr:col>
      <xdr:colOff>123825</xdr:colOff>
      <xdr:row>99</xdr:row>
      <xdr:rowOff>19050</xdr:rowOff>
    </xdr:to>
    <xdr:sp>
      <xdr:nvSpPr>
        <xdr:cNvPr id="305" name="Line 305"/>
        <xdr:cNvSpPr>
          <a:spLocks/>
        </xdr:cNvSpPr>
      </xdr:nvSpPr>
      <xdr:spPr>
        <a:xfrm flipV="1">
          <a:off x="21450300" y="18135600"/>
          <a:ext cx="73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93</xdr:row>
      <xdr:rowOff>85725</xdr:rowOff>
    </xdr:from>
    <xdr:to>
      <xdr:col>34</xdr:col>
      <xdr:colOff>333375</xdr:colOff>
      <xdr:row>93</xdr:row>
      <xdr:rowOff>85725</xdr:rowOff>
    </xdr:to>
    <xdr:sp>
      <xdr:nvSpPr>
        <xdr:cNvPr id="306" name="Line 306"/>
        <xdr:cNvSpPr>
          <a:spLocks/>
        </xdr:cNvSpPr>
      </xdr:nvSpPr>
      <xdr:spPr>
        <a:xfrm flipH="1">
          <a:off x="20231100" y="17240250"/>
          <a:ext cx="942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92</xdr:row>
      <xdr:rowOff>152400</xdr:rowOff>
    </xdr:from>
    <xdr:to>
      <xdr:col>34</xdr:col>
      <xdr:colOff>0</xdr:colOff>
      <xdr:row>92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20240625" y="17145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92</xdr:row>
      <xdr:rowOff>152400</xdr:rowOff>
    </xdr:from>
    <xdr:to>
      <xdr:col>34</xdr:col>
      <xdr:colOff>66675</xdr:colOff>
      <xdr:row>92</xdr:row>
      <xdr:rowOff>152400</xdr:rowOff>
    </xdr:to>
    <xdr:sp>
      <xdr:nvSpPr>
        <xdr:cNvPr id="308" name="Line 308"/>
        <xdr:cNvSpPr>
          <a:spLocks/>
        </xdr:cNvSpPr>
      </xdr:nvSpPr>
      <xdr:spPr>
        <a:xfrm>
          <a:off x="20240625" y="17145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57150</xdr:colOff>
      <xdr:row>92</xdr:row>
      <xdr:rowOff>152400</xdr:rowOff>
    </xdr:from>
    <xdr:to>
      <xdr:col>34</xdr:col>
      <xdr:colOff>133350</xdr:colOff>
      <xdr:row>93</xdr:row>
      <xdr:rowOff>85725</xdr:rowOff>
    </xdr:to>
    <xdr:sp>
      <xdr:nvSpPr>
        <xdr:cNvPr id="309" name="Line 309"/>
        <xdr:cNvSpPr>
          <a:spLocks/>
        </xdr:cNvSpPr>
      </xdr:nvSpPr>
      <xdr:spPr>
        <a:xfrm>
          <a:off x="20897850" y="1714500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92</xdr:row>
      <xdr:rowOff>133350</xdr:rowOff>
    </xdr:from>
    <xdr:to>
      <xdr:col>31</xdr:col>
      <xdr:colOff>447675</xdr:colOff>
      <xdr:row>94</xdr:row>
      <xdr:rowOff>38100</xdr:rowOff>
    </xdr:to>
    <xdr:sp>
      <xdr:nvSpPr>
        <xdr:cNvPr id="310" name="Rectangle 310"/>
        <xdr:cNvSpPr>
          <a:spLocks/>
        </xdr:cNvSpPr>
      </xdr:nvSpPr>
      <xdr:spPr>
        <a:xfrm>
          <a:off x="19230975" y="171259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80</xdr:row>
      <xdr:rowOff>47625</xdr:rowOff>
    </xdr:from>
    <xdr:to>
      <xdr:col>35</xdr:col>
      <xdr:colOff>47625</xdr:colOff>
      <xdr:row>81</xdr:row>
      <xdr:rowOff>114300</xdr:rowOff>
    </xdr:to>
    <xdr:sp>
      <xdr:nvSpPr>
        <xdr:cNvPr id="311" name="Rectangle 311"/>
        <xdr:cNvSpPr>
          <a:spLocks/>
        </xdr:cNvSpPr>
      </xdr:nvSpPr>
      <xdr:spPr>
        <a:xfrm>
          <a:off x="21269325" y="150590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400050</xdr:colOff>
      <xdr:row>88</xdr:row>
      <xdr:rowOff>38100</xdr:rowOff>
    </xdr:from>
    <xdr:to>
      <xdr:col>33</xdr:col>
      <xdr:colOff>19050</xdr:colOff>
      <xdr:row>89</xdr:row>
      <xdr:rowOff>104775</xdr:rowOff>
    </xdr:to>
    <xdr:sp>
      <xdr:nvSpPr>
        <xdr:cNvPr id="312" name="Rectangle 312"/>
        <xdr:cNvSpPr>
          <a:spLocks/>
        </xdr:cNvSpPr>
      </xdr:nvSpPr>
      <xdr:spPr>
        <a:xfrm>
          <a:off x="20021550" y="163449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93</xdr:row>
      <xdr:rowOff>95250</xdr:rowOff>
    </xdr:from>
    <xdr:to>
      <xdr:col>32</xdr:col>
      <xdr:colOff>400050</xdr:colOff>
      <xdr:row>93</xdr:row>
      <xdr:rowOff>95250</xdr:rowOff>
    </xdr:to>
    <xdr:sp>
      <xdr:nvSpPr>
        <xdr:cNvPr id="313" name="Line 313"/>
        <xdr:cNvSpPr>
          <a:spLocks/>
        </xdr:cNvSpPr>
      </xdr:nvSpPr>
      <xdr:spPr>
        <a:xfrm flipH="1">
          <a:off x="19459575" y="17249775"/>
          <a:ext cx="561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95</xdr:row>
      <xdr:rowOff>9525</xdr:rowOff>
    </xdr:from>
    <xdr:to>
      <xdr:col>33</xdr:col>
      <xdr:colOff>47625</xdr:colOff>
      <xdr:row>95</xdr:row>
      <xdr:rowOff>9525</xdr:rowOff>
    </xdr:to>
    <xdr:sp>
      <xdr:nvSpPr>
        <xdr:cNvPr id="314" name="Line 314"/>
        <xdr:cNvSpPr>
          <a:spLocks/>
        </xdr:cNvSpPr>
      </xdr:nvSpPr>
      <xdr:spPr>
        <a:xfrm>
          <a:off x="19621500" y="17487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104775</xdr:colOff>
      <xdr:row>95</xdr:row>
      <xdr:rowOff>19050</xdr:rowOff>
    </xdr:from>
    <xdr:to>
      <xdr:col>34</xdr:col>
      <xdr:colOff>200025</xdr:colOff>
      <xdr:row>97</xdr:row>
      <xdr:rowOff>142875</xdr:rowOff>
    </xdr:to>
    <xdr:sp>
      <xdr:nvSpPr>
        <xdr:cNvPr id="315" name="Rectangle 315"/>
        <xdr:cNvSpPr>
          <a:spLocks/>
        </xdr:cNvSpPr>
      </xdr:nvSpPr>
      <xdr:spPr>
        <a:xfrm>
          <a:off x="19116675" y="17497425"/>
          <a:ext cx="1924050" cy="4476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Районный дом культуры
</a:t>
          </a:r>
        </a:p>
      </xdr:txBody>
    </xdr:sp>
    <xdr:clientData/>
  </xdr:twoCellAnchor>
  <xdr:twoCellAnchor>
    <xdr:from>
      <xdr:col>34</xdr:col>
      <xdr:colOff>200025</xdr:colOff>
      <xdr:row>94</xdr:row>
      <xdr:rowOff>9525</xdr:rowOff>
    </xdr:from>
    <xdr:to>
      <xdr:col>34</xdr:col>
      <xdr:colOff>333375</xdr:colOff>
      <xdr:row>95</xdr:row>
      <xdr:rowOff>85725</xdr:rowOff>
    </xdr:to>
    <xdr:sp>
      <xdr:nvSpPr>
        <xdr:cNvPr id="316" name="Line 316"/>
        <xdr:cNvSpPr>
          <a:spLocks/>
        </xdr:cNvSpPr>
      </xdr:nvSpPr>
      <xdr:spPr>
        <a:xfrm flipH="1">
          <a:off x="21040725" y="17325975"/>
          <a:ext cx="13335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9525</xdr:rowOff>
    </xdr:from>
    <xdr:to>
      <xdr:col>36</xdr:col>
      <xdr:colOff>0</xdr:colOff>
      <xdr:row>96</xdr:row>
      <xdr:rowOff>9525</xdr:rowOff>
    </xdr:to>
    <xdr:sp>
      <xdr:nvSpPr>
        <xdr:cNvPr id="317" name="Line 317"/>
        <xdr:cNvSpPr>
          <a:spLocks/>
        </xdr:cNvSpPr>
      </xdr:nvSpPr>
      <xdr:spPr>
        <a:xfrm>
          <a:off x="21450300" y="17649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285750</xdr:colOff>
      <xdr:row>94</xdr:row>
      <xdr:rowOff>95250</xdr:rowOff>
    </xdr:from>
    <xdr:to>
      <xdr:col>35</xdr:col>
      <xdr:colOff>0</xdr:colOff>
      <xdr:row>96</xdr:row>
      <xdr:rowOff>19050</xdr:rowOff>
    </xdr:to>
    <xdr:sp>
      <xdr:nvSpPr>
        <xdr:cNvPr id="318" name="Line 318"/>
        <xdr:cNvSpPr>
          <a:spLocks/>
        </xdr:cNvSpPr>
      </xdr:nvSpPr>
      <xdr:spPr>
        <a:xfrm flipH="1" flipV="1">
          <a:off x="21126450" y="17411700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93</xdr:row>
      <xdr:rowOff>85725</xdr:rowOff>
    </xdr:from>
    <xdr:to>
      <xdr:col>32</xdr:col>
      <xdr:colOff>190500</xdr:colOff>
      <xdr:row>94</xdr:row>
      <xdr:rowOff>47625</xdr:rowOff>
    </xdr:to>
    <xdr:sp>
      <xdr:nvSpPr>
        <xdr:cNvPr id="319" name="Line 319"/>
        <xdr:cNvSpPr>
          <a:spLocks/>
        </xdr:cNvSpPr>
      </xdr:nvSpPr>
      <xdr:spPr>
        <a:xfrm>
          <a:off x="19735800" y="1724025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323850</xdr:colOff>
      <xdr:row>94</xdr:row>
      <xdr:rowOff>38100</xdr:rowOff>
    </xdr:from>
    <xdr:to>
      <xdr:col>31</xdr:col>
      <xdr:colOff>323850</xdr:colOff>
      <xdr:row>95</xdr:row>
      <xdr:rowOff>9525</xdr:rowOff>
    </xdr:to>
    <xdr:sp>
      <xdr:nvSpPr>
        <xdr:cNvPr id="320" name="Line 320"/>
        <xdr:cNvSpPr>
          <a:spLocks/>
        </xdr:cNvSpPr>
      </xdr:nvSpPr>
      <xdr:spPr>
        <a:xfrm>
          <a:off x="19335750" y="17354550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89</xdr:row>
      <xdr:rowOff>104775</xdr:rowOff>
    </xdr:from>
    <xdr:to>
      <xdr:col>32</xdr:col>
      <xdr:colOff>514350</xdr:colOff>
      <xdr:row>92</xdr:row>
      <xdr:rowOff>133350</xdr:rowOff>
    </xdr:to>
    <xdr:sp>
      <xdr:nvSpPr>
        <xdr:cNvPr id="321" name="Line 321"/>
        <xdr:cNvSpPr>
          <a:spLocks/>
        </xdr:cNvSpPr>
      </xdr:nvSpPr>
      <xdr:spPr>
        <a:xfrm flipV="1">
          <a:off x="20135850" y="16573500"/>
          <a:ext cx="0" cy="552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91</xdr:row>
      <xdr:rowOff>190500</xdr:rowOff>
    </xdr:from>
    <xdr:to>
      <xdr:col>34</xdr:col>
      <xdr:colOff>66675</xdr:colOff>
      <xdr:row>91</xdr:row>
      <xdr:rowOff>190500</xdr:rowOff>
    </xdr:to>
    <xdr:sp>
      <xdr:nvSpPr>
        <xdr:cNvPr id="322" name="Line 322"/>
        <xdr:cNvSpPr>
          <a:spLocks/>
        </xdr:cNvSpPr>
      </xdr:nvSpPr>
      <xdr:spPr>
        <a:xfrm>
          <a:off x="20135850" y="169830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400050</xdr:colOff>
      <xdr:row>80</xdr:row>
      <xdr:rowOff>38100</xdr:rowOff>
    </xdr:from>
    <xdr:to>
      <xdr:col>33</xdr:col>
      <xdr:colOff>19050</xdr:colOff>
      <xdr:row>81</xdr:row>
      <xdr:rowOff>104775</xdr:rowOff>
    </xdr:to>
    <xdr:sp>
      <xdr:nvSpPr>
        <xdr:cNvPr id="323" name="Rectangle 323"/>
        <xdr:cNvSpPr>
          <a:spLocks/>
        </xdr:cNvSpPr>
      </xdr:nvSpPr>
      <xdr:spPr>
        <a:xfrm>
          <a:off x="20021550" y="150495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84</xdr:row>
      <xdr:rowOff>161925</xdr:rowOff>
    </xdr:from>
    <xdr:to>
      <xdr:col>34</xdr:col>
      <xdr:colOff>66675</xdr:colOff>
      <xdr:row>84</xdr:row>
      <xdr:rowOff>161925</xdr:rowOff>
    </xdr:to>
    <xdr:sp>
      <xdr:nvSpPr>
        <xdr:cNvPr id="324" name="Line 324"/>
        <xdr:cNvSpPr>
          <a:spLocks/>
        </xdr:cNvSpPr>
      </xdr:nvSpPr>
      <xdr:spPr>
        <a:xfrm>
          <a:off x="20135850" y="15821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171450</xdr:colOff>
      <xdr:row>85</xdr:row>
      <xdr:rowOff>123825</xdr:rowOff>
    </xdr:from>
    <xdr:to>
      <xdr:col>32</xdr:col>
      <xdr:colOff>200025</xdr:colOff>
      <xdr:row>88</xdr:row>
      <xdr:rowOff>19050</xdr:rowOff>
    </xdr:to>
    <xdr:sp>
      <xdr:nvSpPr>
        <xdr:cNvPr id="325" name="Rectangle 325"/>
        <xdr:cNvSpPr>
          <a:spLocks/>
        </xdr:cNvSpPr>
      </xdr:nvSpPr>
      <xdr:spPr>
        <a:xfrm>
          <a:off x="19183350" y="15944850"/>
          <a:ext cx="638175" cy="3810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Сельсовет</a:t>
          </a:r>
        </a:p>
      </xdr:txBody>
    </xdr:sp>
    <xdr:clientData/>
  </xdr:twoCellAnchor>
  <xdr:twoCellAnchor>
    <xdr:from>
      <xdr:col>31</xdr:col>
      <xdr:colOff>19050</xdr:colOff>
      <xdr:row>89</xdr:row>
      <xdr:rowOff>152400</xdr:rowOff>
    </xdr:from>
    <xdr:to>
      <xdr:col>32</xdr:col>
      <xdr:colOff>0</xdr:colOff>
      <xdr:row>89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19030950" y="16621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600075</xdr:colOff>
      <xdr:row>88</xdr:row>
      <xdr:rowOff>133350</xdr:rowOff>
    </xdr:from>
    <xdr:to>
      <xdr:col>32</xdr:col>
      <xdr:colOff>257175</xdr:colOff>
      <xdr:row>90</xdr:row>
      <xdr:rowOff>0</xdr:rowOff>
    </xdr:to>
    <xdr:sp>
      <xdr:nvSpPr>
        <xdr:cNvPr id="327" name="Line 327"/>
        <xdr:cNvSpPr>
          <a:spLocks/>
        </xdr:cNvSpPr>
      </xdr:nvSpPr>
      <xdr:spPr>
        <a:xfrm flipV="1">
          <a:off x="19611975" y="16440150"/>
          <a:ext cx="266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523875</xdr:colOff>
      <xdr:row>81</xdr:row>
      <xdr:rowOff>95250</xdr:rowOff>
    </xdr:from>
    <xdr:to>
      <xdr:col>32</xdr:col>
      <xdr:colOff>523875</xdr:colOff>
      <xdr:row>88</xdr:row>
      <xdr:rowOff>38100</xdr:rowOff>
    </xdr:to>
    <xdr:sp>
      <xdr:nvSpPr>
        <xdr:cNvPr id="328" name="Line 328"/>
        <xdr:cNvSpPr>
          <a:spLocks/>
        </xdr:cNvSpPr>
      </xdr:nvSpPr>
      <xdr:spPr>
        <a:xfrm flipV="1">
          <a:off x="20145375" y="15268575"/>
          <a:ext cx="0" cy="1076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514350</xdr:colOff>
      <xdr:row>77</xdr:row>
      <xdr:rowOff>85725</xdr:rowOff>
    </xdr:from>
    <xdr:to>
      <xdr:col>31</xdr:col>
      <xdr:colOff>438150</xdr:colOff>
      <xdr:row>80</xdr:row>
      <xdr:rowOff>19050</xdr:rowOff>
    </xdr:to>
    <xdr:sp>
      <xdr:nvSpPr>
        <xdr:cNvPr id="329" name="Rectangle 329"/>
        <xdr:cNvSpPr>
          <a:spLocks/>
        </xdr:cNvSpPr>
      </xdr:nvSpPr>
      <xdr:spPr>
        <a:xfrm>
          <a:off x="18916650" y="14611350"/>
          <a:ext cx="533400" cy="4191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Библиотека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31</xdr:col>
      <xdr:colOff>219075</xdr:colOff>
      <xdr:row>81</xdr:row>
      <xdr:rowOff>0</xdr:rowOff>
    </xdr:from>
    <xdr:to>
      <xdr:col>32</xdr:col>
      <xdr:colOff>400050</xdr:colOff>
      <xdr:row>81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19230975" y="15173325"/>
          <a:ext cx="79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80</xdr:row>
      <xdr:rowOff>19050</xdr:rowOff>
    </xdr:from>
    <xdr:to>
      <xdr:col>31</xdr:col>
      <xdr:colOff>228600</xdr:colOff>
      <xdr:row>81</xdr:row>
      <xdr:rowOff>0</xdr:rowOff>
    </xdr:to>
    <xdr:sp>
      <xdr:nvSpPr>
        <xdr:cNvPr id="331" name="Line 331"/>
        <xdr:cNvSpPr>
          <a:spLocks/>
        </xdr:cNvSpPr>
      </xdr:nvSpPr>
      <xdr:spPr>
        <a:xfrm flipV="1">
          <a:off x="19240500" y="15030450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332" name="Line 332"/>
        <xdr:cNvSpPr>
          <a:spLocks/>
        </xdr:cNvSpPr>
      </xdr:nvSpPr>
      <xdr:spPr>
        <a:xfrm>
          <a:off x="18888075" y="153352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81</xdr:row>
      <xdr:rowOff>19050</xdr:rowOff>
    </xdr:from>
    <xdr:to>
      <xdr:col>32</xdr:col>
      <xdr:colOff>142875</xdr:colOff>
      <xdr:row>82</xdr:row>
      <xdr:rowOff>9525</xdr:rowOff>
    </xdr:to>
    <xdr:sp>
      <xdr:nvSpPr>
        <xdr:cNvPr id="333" name="Line 333"/>
        <xdr:cNvSpPr>
          <a:spLocks/>
        </xdr:cNvSpPr>
      </xdr:nvSpPr>
      <xdr:spPr>
        <a:xfrm flipV="1">
          <a:off x="19621500" y="1519237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476250</xdr:colOff>
      <xdr:row>80</xdr:row>
      <xdr:rowOff>114300</xdr:rowOff>
    </xdr:from>
    <xdr:to>
      <xdr:col>31</xdr:col>
      <xdr:colOff>238125</xdr:colOff>
      <xdr:row>82</xdr:row>
      <xdr:rowOff>0</xdr:rowOff>
    </xdr:to>
    <xdr:sp>
      <xdr:nvSpPr>
        <xdr:cNvPr id="334" name="Line 334"/>
        <xdr:cNvSpPr>
          <a:spLocks/>
        </xdr:cNvSpPr>
      </xdr:nvSpPr>
      <xdr:spPr>
        <a:xfrm flipV="1">
          <a:off x="18878550" y="15125700"/>
          <a:ext cx="371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28575</xdr:colOff>
      <xdr:row>76</xdr:row>
      <xdr:rowOff>47625</xdr:rowOff>
    </xdr:from>
    <xdr:to>
      <xdr:col>34</xdr:col>
      <xdr:colOff>428625</xdr:colOff>
      <xdr:row>80</xdr:row>
      <xdr:rowOff>57150</xdr:rowOff>
    </xdr:to>
    <xdr:sp>
      <xdr:nvSpPr>
        <xdr:cNvPr id="335" name="Line 335"/>
        <xdr:cNvSpPr>
          <a:spLocks/>
        </xdr:cNvSpPr>
      </xdr:nvSpPr>
      <xdr:spPr>
        <a:xfrm flipV="1">
          <a:off x="20259675" y="14411325"/>
          <a:ext cx="100965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95250</xdr:colOff>
      <xdr:row>72</xdr:row>
      <xdr:rowOff>0</xdr:rowOff>
    </xdr:from>
    <xdr:to>
      <xdr:col>35</xdr:col>
      <xdr:colOff>200025</xdr:colOff>
      <xdr:row>76</xdr:row>
      <xdr:rowOff>38100</xdr:rowOff>
    </xdr:to>
    <xdr:sp>
      <xdr:nvSpPr>
        <xdr:cNvPr id="336" name="Rectangle 336"/>
        <xdr:cNvSpPr>
          <a:spLocks/>
        </xdr:cNvSpPr>
      </xdr:nvSpPr>
      <xdr:spPr>
        <a:xfrm>
          <a:off x="20935950" y="13716000"/>
          <a:ext cx="714375" cy="685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КНС 1
</a:t>
          </a:r>
        </a:p>
      </xdr:txBody>
    </xdr:sp>
    <xdr:clientData/>
  </xdr:twoCellAnchor>
  <xdr:twoCellAnchor>
    <xdr:from>
      <xdr:col>33</xdr:col>
      <xdr:colOff>514350</xdr:colOff>
      <xdr:row>79</xdr:row>
      <xdr:rowOff>161925</xdr:rowOff>
    </xdr:from>
    <xdr:to>
      <xdr:col>35</xdr:col>
      <xdr:colOff>66675</xdr:colOff>
      <xdr:row>79</xdr:row>
      <xdr:rowOff>161925</xdr:rowOff>
    </xdr:to>
    <xdr:sp>
      <xdr:nvSpPr>
        <xdr:cNvPr id="337" name="Line 337"/>
        <xdr:cNvSpPr>
          <a:spLocks/>
        </xdr:cNvSpPr>
      </xdr:nvSpPr>
      <xdr:spPr>
        <a:xfrm>
          <a:off x="20745450" y="15011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400050</xdr:colOff>
      <xdr:row>78</xdr:row>
      <xdr:rowOff>123825</xdr:rowOff>
    </xdr:from>
    <xdr:to>
      <xdr:col>33</xdr:col>
      <xdr:colOff>523875</xdr:colOff>
      <xdr:row>79</xdr:row>
      <xdr:rowOff>152400</xdr:rowOff>
    </xdr:to>
    <xdr:sp>
      <xdr:nvSpPr>
        <xdr:cNvPr id="338" name="Line 338"/>
        <xdr:cNvSpPr>
          <a:spLocks/>
        </xdr:cNvSpPr>
      </xdr:nvSpPr>
      <xdr:spPr>
        <a:xfrm flipH="1" flipV="1">
          <a:off x="20631150" y="14811375"/>
          <a:ext cx="123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28575</xdr:colOff>
      <xdr:row>81</xdr:row>
      <xdr:rowOff>28575</xdr:rowOff>
    </xdr:from>
    <xdr:to>
      <xdr:col>34</xdr:col>
      <xdr:colOff>438150</xdr:colOff>
      <xdr:row>81</xdr:row>
      <xdr:rowOff>28575</xdr:rowOff>
    </xdr:to>
    <xdr:sp>
      <xdr:nvSpPr>
        <xdr:cNvPr id="339" name="Line 339"/>
        <xdr:cNvSpPr>
          <a:spLocks/>
        </xdr:cNvSpPr>
      </xdr:nvSpPr>
      <xdr:spPr>
        <a:xfrm>
          <a:off x="20259675" y="15201900"/>
          <a:ext cx="101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82</xdr:row>
      <xdr:rowOff>152400</xdr:rowOff>
    </xdr:from>
    <xdr:to>
      <xdr:col>34</xdr:col>
      <xdr:colOff>76200</xdr:colOff>
      <xdr:row>83</xdr:row>
      <xdr:rowOff>0</xdr:rowOff>
    </xdr:to>
    <xdr:sp>
      <xdr:nvSpPr>
        <xdr:cNvPr id="340" name="Line 340"/>
        <xdr:cNvSpPr>
          <a:spLocks/>
        </xdr:cNvSpPr>
      </xdr:nvSpPr>
      <xdr:spPr>
        <a:xfrm>
          <a:off x="20269200" y="15487650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81</xdr:row>
      <xdr:rowOff>19050</xdr:rowOff>
    </xdr:from>
    <xdr:to>
      <xdr:col>34</xdr:col>
      <xdr:colOff>180975</xdr:colOff>
      <xdr:row>82</xdr:row>
      <xdr:rowOff>152400</xdr:rowOff>
    </xdr:to>
    <xdr:sp>
      <xdr:nvSpPr>
        <xdr:cNvPr id="341" name="Line 341"/>
        <xdr:cNvSpPr>
          <a:spLocks/>
        </xdr:cNvSpPr>
      </xdr:nvSpPr>
      <xdr:spPr>
        <a:xfrm flipV="1">
          <a:off x="20907375" y="15192375"/>
          <a:ext cx="114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82</xdr:row>
      <xdr:rowOff>47625</xdr:rowOff>
    </xdr:from>
    <xdr:to>
      <xdr:col>35</xdr:col>
      <xdr:colOff>28575</xdr:colOff>
      <xdr:row>82</xdr:row>
      <xdr:rowOff>47625</xdr:rowOff>
    </xdr:to>
    <xdr:sp>
      <xdr:nvSpPr>
        <xdr:cNvPr id="342" name="Line 342"/>
        <xdr:cNvSpPr>
          <a:spLocks/>
        </xdr:cNvSpPr>
      </xdr:nvSpPr>
      <xdr:spPr>
        <a:xfrm>
          <a:off x="214788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69</xdr:row>
      <xdr:rowOff>152400</xdr:rowOff>
    </xdr:from>
    <xdr:to>
      <xdr:col>36</xdr:col>
      <xdr:colOff>600075</xdr:colOff>
      <xdr:row>81</xdr:row>
      <xdr:rowOff>47625</xdr:rowOff>
    </xdr:to>
    <xdr:sp>
      <xdr:nvSpPr>
        <xdr:cNvPr id="343" name="Line 343"/>
        <xdr:cNvSpPr>
          <a:spLocks/>
        </xdr:cNvSpPr>
      </xdr:nvSpPr>
      <xdr:spPr>
        <a:xfrm flipV="1">
          <a:off x="21497925" y="13382625"/>
          <a:ext cx="1162050" cy="1838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476250</xdr:colOff>
      <xdr:row>94</xdr:row>
      <xdr:rowOff>114300</xdr:rowOff>
    </xdr:from>
    <xdr:to>
      <xdr:col>27</xdr:col>
      <xdr:colOff>95250</xdr:colOff>
      <xdr:row>96</xdr:row>
      <xdr:rowOff>19050</xdr:rowOff>
    </xdr:to>
    <xdr:sp>
      <xdr:nvSpPr>
        <xdr:cNvPr id="344" name="Rectangle 344"/>
        <xdr:cNvSpPr>
          <a:spLocks/>
        </xdr:cNvSpPr>
      </xdr:nvSpPr>
      <xdr:spPr>
        <a:xfrm>
          <a:off x="16440150" y="174307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89</xdr:row>
      <xdr:rowOff>28575</xdr:rowOff>
    </xdr:from>
    <xdr:to>
      <xdr:col>29</xdr:col>
      <xdr:colOff>190500</xdr:colOff>
      <xdr:row>90</xdr:row>
      <xdr:rowOff>95250</xdr:rowOff>
    </xdr:to>
    <xdr:sp>
      <xdr:nvSpPr>
        <xdr:cNvPr id="345" name="Rectangle 345"/>
        <xdr:cNvSpPr>
          <a:spLocks/>
        </xdr:cNvSpPr>
      </xdr:nvSpPr>
      <xdr:spPr>
        <a:xfrm>
          <a:off x="17716500" y="16497300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65</xdr:row>
      <xdr:rowOff>114300</xdr:rowOff>
    </xdr:from>
    <xdr:to>
      <xdr:col>38</xdr:col>
      <xdr:colOff>409575</xdr:colOff>
      <xdr:row>69</xdr:row>
      <xdr:rowOff>152400</xdr:rowOff>
    </xdr:to>
    <xdr:sp>
      <xdr:nvSpPr>
        <xdr:cNvPr id="346" name="Rectangle 346"/>
        <xdr:cNvSpPr>
          <a:spLocks/>
        </xdr:cNvSpPr>
      </xdr:nvSpPr>
      <xdr:spPr>
        <a:xfrm>
          <a:off x="22269450" y="12696825"/>
          <a:ext cx="1419225" cy="685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Спорткомплекс Колос</a:t>
          </a:r>
        </a:p>
      </xdr:txBody>
    </xdr:sp>
    <xdr:clientData/>
  </xdr:twoCellAnchor>
  <xdr:twoCellAnchor>
    <xdr:from>
      <xdr:col>36</xdr:col>
      <xdr:colOff>600075</xdr:colOff>
      <xdr:row>77</xdr:row>
      <xdr:rowOff>0</xdr:rowOff>
    </xdr:from>
    <xdr:to>
      <xdr:col>38</xdr:col>
      <xdr:colOff>76200</xdr:colOff>
      <xdr:row>77</xdr:row>
      <xdr:rowOff>0</xdr:rowOff>
    </xdr:to>
    <xdr:sp>
      <xdr:nvSpPr>
        <xdr:cNvPr id="347" name="Line 347"/>
        <xdr:cNvSpPr>
          <a:spLocks/>
        </xdr:cNvSpPr>
      </xdr:nvSpPr>
      <xdr:spPr>
        <a:xfrm>
          <a:off x="22659975" y="145256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</xdr:colOff>
      <xdr:row>75</xdr:row>
      <xdr:rowOff>57150</xdr:rowOff>
    </xdr:from>
    <xdr:to>
      <xdr:col>36</xdr:col>
      <xdr:colOff>590550</xdr:colOff>
      <xdr:row>77</xdr:row>
      <xdr:rowOff>0</xdr:rowOff>
    </xdr:to>
    <xdr:sp>
      <xdr:nvSpPr>
        <xdr:cNvPr id="348" name="Line 348"/>
        <xdr:cNvSpPr>
          <a:spLocks/>
        </xdr:cNvSpPr>
      </xdr:nvSpPr>
      <xdr:spPr>
        <a:xfrm flipH="1" flipV="1">
          <a:off x="22107525" y="14258925"/>
          <a:ext cx="5429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94</xdr:row>
      <xdr:rowOff>152400</xdr:rowOff>
    </xdr:from>
    <xdr:to>
      <xdr:col>31</xdr:col>
      <xdr:colOff>0</xdr:colOff>
      <xdr:row>94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18411825" y="17468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90</xdr:row>
      <xdr:rowOff>104775</xdr:rowOff>
    </xdr:from>
    <xdr:to>
      <xdr:col>31</xdr:col>
      <xdr:colOff>219075</xdr:colOff>
      <xdr:row>93</xdr:row>
      <xdr:rowOff>95250</xdr:rowOff>
    </xdr:to>
    <xdr:sp>
      <xdr:nvSpPr>
        <xdr:cNvPr id="350" name="Line 350"/>
        <xdr:cNvSpPr>
          <a:spLocks/>
        </xdr:cNvSpPr>
      </xdr:nvSpPr>
      <xdr:spPr>
        <a:xfrm flipH="1" flipV="1">
          <a:off x="17897475" y="16735425"/>
          <a:ext cx="1333500" cy="514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93</xdr:row>
      <xdr:rowOff>152400</xdr:rowOff>
    </xdr:from>
    <xdr:to>
      <xdr:col>30</xdr:col>
      <xdr:colOff>104775</xdr:colOff>
      <xdr:row>94</xdr:row>
      <xdr:rowOff>0</xdr:rowOff>
    </xdr:to>
    <xdr:sp>
      <xdr:nvSpPr>
        <xdr:cNvPr id="351" name="Line 351"/>
        <xdr:cNvSpPr>
          <a:spLocks/>
        </xdr:cNvSpPr>
      </xdr:nvSpPr>
      <xdr:spPr>
        <a:xfrm>
          <a:off x="17802225" y="17306925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92</xdr:row>
      <xdr:rowOff>57150</xdr:rowOff>
    </xdr:from>
    <xdr:to>
      <xdr:col>30</xdr:col>
      <xdr:colOff>333375</xdr:colOff>
      <xdr:row>94</xdr:row>
      <xdr:rowOff>9525</xdr:rowOff>
    </xdr:to>
    <xdr:sp>
      <xdr:nvSpPr>
        <xdr:cNvPr id="352" name="Line 352"/>
        <xdr:cNvSpPr>
          <a:spLocks/>
        </xdr:cNvSpPr>
      </xdr:nvSpPr>
      <xdr:spPr>
        <a:xfrm flipV="1">
          <a:off x="18507075" y="17049750"/>
          <a:ext cx="2286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90</xdr:row>
      <xdr:rowOff>123825</xdr:rowOff>
    </xdr:from>
    <xdr:to>
      <xdr:col>28</xdr:col>
      <xdr:colOff>600075</xdr:colOff>
      <xdr:row>95</xdr:row>
      <xdr:rowOff>76200</xdr:rowOff>
    </xdr:to>
    <xdr:sp>
      <xdr:nvSpPr>
        <xdr:cNvPr id="353" name="Line 353"/>
        <xdr:cNvSpPr>
          <a:spLocks/>
        </xdr:cNvSpPr>
      </xdr:nvSpPr>
      <xdr:spPr>
        <a:xfrm flipH="1">
          <a:off x="16659225" y="16754475"/>
          <a:ext cx="11239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94</xdr:row>
      <xdr:rowOff>85725</xdr:rowOff>
    </xdr:from>
    <xdr:to>
      <xdr:col>31</xdr:col>
      <xdr:colOff>323850</xdr:colOff>
      <xdr:row>94</xdr:row>
      <xdr:rowOff>152400</xdr:rowOff>
    </xdr:to>
    <xdr:sp>
      <xdr:nvSpPr>
        <xdr:cNvPr id="354" name="Line 354"/>
        <xdr:cNvSpPr>
          <a:spLocks/>
        </xdr:cNvSpPr>
      </xdr:nvSpPr>
      <xdr:spPr>
        <a:xfrm flipV="1">
          <a:off x="19011900" y="17402175"/>
          <a:ext cx="3238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95</xdr:row>
      <xdr:rowOff>152400</xdr:rowOff>
    </xdr:from>
    <xdr:to>
      <xdr:col>29</xdr:col>
      <xdr:colOff>0</xdr:colOff>
      <xdr:row>95</xdr:row>
      <xdr:rowOff>152400</xdr:rowOff>
    </xdr:to>
    <xdr:sp>
      <xdr:nvSpPr>
        <xdr:cNvPr id="355" name="Line 355"/>
        <xdr:cNvSpPr>
          <a:spLocks/>
        </xdr:cNvSpPr>
      </xdr:nvSpPr>
      <xdr:spPr>
        <a:xfrm>
          <a:off x="17192625" y="17630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91</xdr:row>
      <xdr:rowOff>28575</xdr:rowOff>
    </xdr:from>
    <xdr:to>
      <xdr:col>27</xdr:col>
      <xdr:colOff>180975</xdr:colOff>
      <xdr:row>92</xdr:row>
      <xdr:rowOff>152400</xdr:rowOff>
    </xdr:to>
    <xdr:sp>
      <xdr:nvSpPr>
        <xdr:cNvPr id="356" name="Rectangle 356"/>
        <xdr:cNvSpPr>
          <a:spLocks/>
        </xdr:cNvSpPr>
      </xdr:nvSpPr>
      <xdr:spPr>
        <a:xfrm>
          <a:off x="15601950" y="16821150"/>
          <a:ext cx="1152525" cy="323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Советская 17</a:t>
          </a:r>
        </a:p>
      </xdr:txBody>
    </xdr:sp>
    <xdr:clientData/>
  </xdr:twoCellAnchor>
  <xdr:twoCellAnchor>
    <xdr:from>
      <xdr:col>26</xdr:col>
      <xdr:colOff>504825</xdr:colOff>
      <xdr:row>92</xdr:row>
      <xdr:rowOff>152400</xdr:rowOff>
    </xdr:from>
    <xdr:to>
      <xdr:col>26</xdr:col>
      <xdr:colOff>590550</xdr:colOff>
      <xdr:row>94</xdr:row>
      <xdr:rowOff>104775</xdr:rowOff>
    </xdr:to>
    <xdr:sp>
      <xdr:nvSpPr>
        <xdr:cNvPr id="357" name="Line 357"/>
        <xdr:cNvSpPr>
          <a:spLocks/>
        </xdr:cNvSpPr>
      </xdr:nvSpPr>
      <xdr:spPr>
        <a:xfrm flipH="1" flipV="1">
          <a:off x="16468725" y="17145000"/>
          <a:ext cx="857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95</xdr:row>
      <xdr:rowOff>9525</xdr:rowOff>
    </xdr:from>
    <xdr:to>
      <xdr:col>26</xdr:col>
      <xdr:colOff>0</xdr:colOff>
      <xdr:row>95</xdr:row>
      <xdr:rowOff>9525</xdr:rowOff>
    </xdr:to>
    <xdr:sp>
      <xdr:nvSpPr>
        <xdr:cNvPr id="358" name="Line 358"/>
        <xdr:cNvSpPr>
          <a:spLocks/>
        </xdr:cNvSpPr>
      </xdr:nvSpPr>
      <xdr:spPr>
        <a:xfrm>
          <a:off x="15363825" y="17487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600075</xdr:colOff>
      <xdr:row>93</xdr:row>
      <xdr:rowOff>152400</xdr:rowOff>
    </xdr:from>
    <xdr:to>
      <xdr:col>26</xdr:col>
      <xdr:colOff>542925</xdr:colOff>
      <xdr:row>95</xdr:row>
      <xdr:rowOff>19050</xdr:rowOff>
    </xdr:to>
    <xdr:sp>
      <xdr:nvSpPr>
        <xdr:cNvPr id="359" name="Line 359"/>
        <xdr:cNvSpPr>
          <a:spLocks/>
        </xdr:cNvSpPr>
      </xdr:nvSpPr>
      <xdr:spPr>
        <a:xfrm flipV="1">
          <a:off x="15954375" y="17306925"/>
          <a:ext cx="552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54</xdr:row>
      <xdr:rowOff>19050</xdr:rowOff>
    </xdr:from>
    <xdr:to>
      <xdr:col>21</xdr:col>
      <xdr:colOff>542925</xdr:colOff>
      <xdr:row>55</xdr:row>
      <xdr:rowOff>85725</xdr:rowOff>
    </xdr:to>
    <xdr:sp>
      <xdr:nvSpPr>
        <xdr:cNvPr id="360" name="Rectangle 360"/>
        <xdr:cNvSpPr>
          <a:spLocks/>
        </xdr:cNvSpPr>
      </xdr:nvSpPr>
      <xdr:spPr>
        <a:xfrm>
          <a:off x="13230225" y="108204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504825</xdr:colOff>
      <xdr:row>62</xdr:row>
      <xdr:rowOff>0</xdr:rowOff>
    </xdr:from>
    <xdr:to>
      <xdr:col>28</xdr:col>
      <xdr:colOff>123825</xdr:colOff>
      <xdr:row>63</xdr:row>
      <xdr:rowOff>66675</xdr:rowOff>
    </xdr:to>
    <xdr:sp>
      <xdr:nvSpPr>
        <xdr:cNvPr id="361" name="Rectangle 361"/>
        <xdr:cNvSpPr>
          <a:spLocks/>
        </xdr:cNvSpPr>
      </xdr:nvSpPr>
      <xdr:spPr>
        <a:xfrm>
          <a:off x="17078325" y="120967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485775</xdr:colOff>
      <xdr:row>82</xdr:row>
      <xdr:rowOff>133350</xdr:rowOff>
    </xdr:from>
    <xdr:to>
      <xdr:col>28</xdr:col>
      <xdr:colOff>104775</xdr:colOff>
      <xdr:row>84</xdr:row>
      <xdr:rowOff>38100</xdr:rowOff>
    </xdr:to>
    <xdr:sp>
      <xdr:nvSpPr>
        <xdr:cNvPr id="362" name="Rectangle 362"/>
        <xdr:cNvSpPr>
          <a:spLocks/>
        </xdr:cNvSpPr>
      </xdr:nvSpPr>
      <xdr:spPr>
        <a:xfrm>
          <a:off x="17059275" y="154686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</xdr:colOff>
      <xdr:row>88</xdr:row>
      <xdr:rowOff>133350</xdr:rowOff>
    </xdr:from>
    <xdr:to>
      <xdr:col>32</xdr:col>
      <xdr:colOff>390525</xdr:colOff>
      <xdr:row>88</xdr:row>
      <xdr:rowOff>133350</xdr:rowOff>
    </xdr:to>
    <xdr:sp>
      <xdr:nvSpPr>
        <xdr:cNvPr id="363" name="Line 363"/>
        <xdr:cNvSpPr>
          <a:spLocks/>
        </xdr:cNvSpPr>
      </xdr:nvSpPr>
      <xdr:spPr>
        <a:xfrm flipH="1">
          <a:off x="19650075" y="164401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</xdr:colOff>
      <xdr:row>88</xdr:row>
      <xdr:rowOff>19050</xdr:rowOff>
    </xdr:from>
    <xdr:to>
      <xdr:col>32</xdr:col>
      <xdr:colOff>28575</xdr:colOff>
      <xdr:row>88</xdr:row>
      <xdr:rowOff>133350</xdr:rowOff>
    </xdr:to>
    <xdr:sp>
      <xdr:nvSpPr>
        <xdr:cNvPr id="364" name="Line 364"/>
        <xdr:cNvSpPr>
          <a:spLocks/>
        </xdr:cNvSpPr>
      </xdr:nvSpPr>
      <xdr:spPr>
        <a:xfrm flipV="1">
          <a:off x="19650075" y="16325850"/>
          <a:ext cx="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600075</xdr:colOff>
      <xdr:row>90</xdr:row>
      <xdr:rowOff>0</xdr:rowOff>
    </xdr:from>
    <xdr:to>
      <xdr:col>28</xdr:col>
      <xdr:colOff>523875</xdr:colOff>
      <xdr:row>90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17173575" y="1663065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600075</xdr:colOff>
      <xdr:row>84</xdr:row>
      <xdr:rowOff>38100</xdr:rowOff>
    </xdr:from>
    <xdr:to>
      <xdr:col>27</xdr:col>
      <xdr:colOff>600075</xdr:colOff>
      <xdr:row>89</xdr:row>
      <xdr:rowOff>152400</xdr:rowOff>
    </xdr:to>
    <xdr:sp>
      <xdr:nvSpPr>
        <xdr:cNvPr id="366" name="Line 366"/>
        <xdr:cNvSpPr>
          <a:spLocks/>
        </xdr:cNvSpPr>
      </xdr:nvSpPr>
      <xdr:spPr>
        <a:xfrm flipV="1">
          <a:off x="17173575" y="15697200"/>
          <a:ext cx="0" cy="923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87</xdr:row>
      <xdr:rowOff>9525</xdr:rowOff>
    </xdr:from>
    <xdr:to>
      <xdr:col>27</xdr:col>
      <xdr:colOff>57150</xdr:colOff>
      <xdr:row>87</xdr:row>
      <xdr:rowOff>9525</xdr:rowOff>
    </xdr:to>
    <xdr:sp>
      <xdr:nvSpPr>
        <xdr:cNvPr id="367" name="Line 367"/>
        <xdr:cNvSpPr>
          <a:spLocks/>
        </xdr:cNvSpPr>
      </xdr:nvSpPr>
      <xdr:spPr>
        <a:xfrm>
          <a:off x="15973425" y="16154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87</xdr:row>
      <xdr:rowOff>0</xdr:rowOff>
    </xdr:from>
    <xdr:to>
      <xdr:col>28</xdr:col>
      <xdr:colOff>276225</xdr:colOff>
      <xdr:row>90</xdr:row>
      <xdr:rowOff>0</xdr:rowOff>
    </xdr:to>
    <xdr:sp>
      <xdr:nvSpPr>
        <xdr:cNvPr id="368" name="Line 368"/>
        <xdr:cNvSpPr>
          <a:spLocks/>
        </xdr:cNvSpPr>
      </xdr:nvSpPr>
      <xdr:spPr>
        <a:xfrm>
          <a:off x="16630650" y="16144875"/>
          <a:ext cx="828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86</xdr:row>
      <xdr:rowOff>0</xdr:rowOff>
    </xdr:from>
    <xdr:to>
      <xdr:col>27</xdr:col>
      <xdr:colOff>590550</xdr:colOff>
      <xdr:row>87</xdr:row>
      <xdr:rowOff>0</xdr:rowOff>
    </xdr:to>
    <xdr:sp>
      <xdr:nvSpPr>
        <xdr:cNvPr id="369" name="Line 369"/>
        <xdr:cNvSpPr>
          <a:spLocks/>
        </xdr:cNvSpPr>
      </xdr:nvSpPr>
      <xdr:spPr>
        <a:xfrm flipV="1">
          <a:off x="16630650" y="15982950"/>
          <a:ext cx="533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342900</xdr:colOff>
      <xdr:row>94</xdr:row>
      <xdr:rowOff>47625</xdr:rowOff>
    </xdr:from>
    <xdr:to>
      <xdr:col>28</xdr:col>
      <xdr:colOff>19050</xdr:colOff>
      <xdr:row>95</xdr:row>
      <xdr:rowOff>142875</xdr:rowOff>
    </xdr:to>
    <xdr:sp>
      <xdr:nvSpPr>
        <xdr:cNvPr id="370" name="Line 370"/>
        <xdr:cNvSpPr>
          <a:spLocks/>
        </xdr:cNvSpPr>
      </xdr:nvSpPr>
      <xdr:spPr>
        <a:xfrm flipH="1" flipV="1">
          <a:off x="16916400" y="1736407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76200</xdr:colOff>
      <xdr:row>83</xdr:row>
      <xdr:rowOff>95250</xdr:rowOff>
    </xdr:from>
    <xdr:to>
      <xdr:col>27</xdr:col>
      <xdr:colOff>485775</xdr:colOff>
      <xdr:row>83</xdr:row>
      <xdr:rowOff>95250</xdr:rowOff>
    </xdr:to>
    <xdr:sp>
      <xdr:nvSpPr>
        <xdr:cNvPr id="371" name="Line 371"/>
        <xdr:cNvSpPr>
          <a:spLocks/>
        </xdr:cNvSpPr>
      </xdr:nvSpPr>
      <xdr:spPr>
        <a:xfrm flipH="1">
          <a:off x="16649700" y="15592425"/>
          <a:ext cx="4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581025</xdr:colOff>
      <xdr:row>81</xdr:row>
      <xdr:rowOff>57150</xdr:rowOff>
    </xdr:from>
    <xdr:to>
      <xdr:col>27</xdr:col>
      <xdr:colOff>66675</xdr:colOff>
      <xdr:row>84</xdr:row>
      <xdr:rowOff>114300</xdr:rowOff>
    </xdr:to>
    <xdr:sp>
      <xdr:nvSpPr>
        <xdr:cNvPr id="372" name="Rectangle 372"/>
        <xdr:cNvSpPr>
          <a:spLocks/>
        </xdr:cNvSpPr>
      </xdr:nvSpPr>
      <xdr:spPr>
        <a:xfrm>
          <a:off x="14106525" y="15230475"/>
          <a:ext cx="2533650" cy="5429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Терапия</a:t>
          </a:r>
        </a:p>
      </xdr:txBody>
    </xdr:sp>
    <xdr:clientData/>
  </xdr:twoCellAnchor>
  <xdr:twoCellAnchor>
    <xdr:from>
      <xdr:col>26</xdr:col>
      <xdr:colOff>209550</xdr:colOff>
      <xdr:row>70</xdr:row>
      <xdr:rowOff>85725</xdr:rowOff>
    </xdr:from>
    <xdr:to>
      <xdr:col>27</xdr:col>
      <xdr:colOff>190500</xdr:colOff>
      <xdr:row>81</xdr:row>
      <xdr:rowOff>47625</xdr:rowOff>
    </xdr:to>
    <xdr:sp>
      <xdr:nvSpPr>
        <xdr:cNvPr id="373" name="Rectangle 373"/>
        <xdr:cNvSpPr>
          <a:spLocks/>
        </xdr:cNvSpPr>
      </xdr:nvSpPr>
      <xdr:spPr>
        <a:xfrm>
          <a:off x="16173450" y="13477875"/>
          <a:ext cx="590550" cy="17430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Хирургия</a:t>
          </a:r>
        </a:p>
      </xdr:txBody>
    </xdr:sp>
    <xdr:clientData/>
  </xdr:twoCellAnchor>
  <xdr:twoCellAnchor>
    <xdr:from>
      <xdr:col>26</xdr:col>
      <xdr:colOff>342900</xdr:colOff>
      <xdr:row>61</xdr:row>
      <xdr:rowOff>28575</xdr:rowOff>
    </xdr:from>
    <xdr:to>
      <xdr:col>27</xdr:col>
      <xdr:colOff>200025</xdr:colOff>
      <xdr:row>64</xdr:row>
      <xdr:rowOff>76200</xdr:rowOff>
    </xdr:to>
    <xdr:sp>
      <xdr:nvSpPr>
        <xdr:cNvPr id="374" name="Rectangle 374"/>
        <xdr:cNvSpPr>
          <a:spLocks/>
        </xdr:cNvSpPr>
      </xdr:nvSpPr>
      <xdr:spPr>
        <a:xfrm>
          <a:off x="16306800" y="11963400"/>
          <a:ext cx="466725" cy="5334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Пищеблок</a:t>
          </a:r>
        </a:p>
      </xdr:txBody>
    </xdr:sp>
    <xdr:clientData/>
  </xdr:twoCellAnchor>
  <xdr:twoCellAnchor>
    <xdr:from>
      <xdr:col>25</xdr:col>
      <xdr:colOff>352425</xdr:colOff>
      <xdr:row>37</xdr:row>
      <xdr:rowOff>19050</xdr:rowOff>
    </xdr:from>
    <xdr:to>
      <xdr:col>26</xdr:col>
      <xdr:colOff>514350</xdr:colOff>
      <xdr:row>39</xdr:row>
      <xdr:rowOff>66675</xdr:rowOff>
    </xdr:to>
    <xdr:sp>
      <xdr:nvSpPr>
        <xdr:cNvPr id="375" name="Rectangle 375"/>
        <xdr:cNvSpPr>
          <a:spLocks/>
        </xdr:cNvSpPr>
      </xdr:nvSpPr>
      <xdr:spPr>
        <a:xfrm>
          <a:off x="15706725" y="8067675"/>
          <a:ext cx="771525" cy="3714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Аптека
</a:t>
          </a:r>
        </a:p>
      </xdr:txBody>
    </xdr:sp>
    <xdr:clientData/>
  </xdr:twoCellAnchor>
  <xdr:twoCellAnchor>
    <xdr:from>
      <xdr:col>26</xdr:col>
      <xdr:colOff>9525</xdr:colOff>
      <xdr:row>85</xdr:row>
      <xdr:rowOff>152400</xdr:rowOff>
    </xdr:from>
    <xdr:to>
      <xdr:col>27</xdr:col>
      <xdr:colOff>19050</xdr:colOff>
      <xdr:row>85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15973425" y="15973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83</xdr:row>
      <xdr:rowOff>95250</xdr:rowOff>
    </xdr:from>
    <xdr:to>
      <xdr:col>27</xdr:col>
      <xdr:colOff>314325</xdr:colOff>
      <xdr:row>85</xdr:row>
      <xdr:rowOff>152400</xdr:rowOff>
    </xdr:to>
    <xdr:sp>
      <xdr:nvSpPr>
        <xdr:cNvPr id="377" name="Line 377"/>
        <xdr:cNvSpPr>
          <a:spLocks/>
        </xdr:cNvSpPr>
      </xdr:nvSpPr>
      <xdr:spPr>
        <a:xfrm flipV="1">
          <a:off x="16592550" y="15592425"/>
          <a:ext cx="295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600075</xdr:colOff>
      <xdr:row>81</xdr:row>
      <xdr:rowOff>47625</xdr:rowOff>
    </xdr:from>
    <xdr:to>
      <xdr:col>28</xdr:col>
      <xdr:colOff>0</xdr:colOff>
      <xdr:row>82</xdr:row>
      <xdr:rowOff>133350</xdr:rowOff>
    </xdr:to>
    <xdr:sp>
      <xdr:nvSpPr>
        <xdr:cNvPr id="378" name="Line 378"/>
        <xdr:cNvSpPr>
          <a:spLocks/>
        </xdr:cNvSpPr>
      </xdr:nvSpPr>
      <xdr:spPr>
        <a:xfrm flipH="1" flipV="1">
          <a:off x="17173575" y="15220950"/>
          <a:ext cx="9525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80</xdr:row>
      <xdr:rowOff>123825</xdr:rowOff>
    </xdr:from>
    <xdr:to>
      <xdr:col>27</xdr:col>
      <xdr:colOff>495300</xdr:colOff>
      <xdr:row>80</xdr:row>
      <xdr:rowOff>123825</xdr:rowOff>
    </xdr:to>
    <xdr:sp>
      <xdr:nvSpPr>
        <xdr:cNvPr id="379" name="Line 379"/>
        <xdr:cNvSpPr>
          <a:spLocks/>
        </xdr:cNvSpPr>
      </xdr:nvSpPr>
      <xdr:spPr>
        <a:xfrm flipH="1">
          <a:off x="16773525" y="15135225"/>
          <a:ext cx="295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457200</xdr:colOff>
      <xdr:row>75</xdr:row>
      <xdr:rowOff>152400</xdr:rowOff>
    </xdr:from>
    <xdr:to>
      <xdr:col>29</xdr:col>
      <xdr:colOff>19050</xdr:colOff>
      <xdr:row>75</xdr:row>
      <xdr:rowOff>152400</xdr:rowOff>
    </xdr:to>
    <xdr:sp>
      <xdr:nvSpPr>
        <xdr:cNvPr id="380" name="Line 380"/>
        <xdr:cNvSpPr>
          <a:spLocks/>
        </xdr:cNvSpPr>
      </xdr:nvSpPr>
      <xdr:spPr>
        <a:xfrm>
          <a:off x="17030700" y="143541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495300</xdr:colOff>
      <xdr:row>80</xdr:row>
      <xdr:rowOff>0</xdr:rowOff>
    </xdr:from>
    <xdr:to>
      <xdr:col>28</xdr:col>
      <xdr:colOff>114300</xdr:colOff>
      <xdr:row>81</xdr:row>
      <xdr:rowOff>66675</xdr:rowOff>
    </xdr:to>
    <xdr:sp>
      <xdr:nvSpPr>
        <xdr:cNvPr id="381" name="Rectangle 381"/>
        <xdr:cNvSpPr>
          <a:spLocks/>
        </xdr:cNvSpPr>
      </xdr:nvSpPr>
      <xdr:spPr>
        <a:xfrm>
          <a:off x="17068800" y="150114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600075</xdr:colOff>
      <xdr:row>63</xdr:row>
      <xdr:rowOff>66675</xdr:rowOff>
    </xdr:from>
    <xdr:to>
      <xdr:col>28</xdr:col>
      <xdr:colOff>9525</xdr:colOff>
      <xdr:row>80</xdr:row>
      <xdr:rowOff>0</xdr:rowOff>
    </xdr:to>
    <xdr:sp>
      <xdr:nvSpPr>
        <xdr:cNvPr id="382" name="Line 382"/>
        <xdr:cNvSpPr>
          <a:spLocks/>
        </xdr:cNvSpPr>
      </xdr:nvSpPr>
      <xdr:spPr>
        <a:xfrm flipV="1">
          <a:off x="17173575" y="12325350"/>
          <a:ext cx="19050" cy="2686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70</xdr:row>
      <xdr:rowOff>9525</xdr:rowOff>
    </xdr:from>
    <xdr:to>
      <xdr:col>29</xdr:col>
      <xdr:colOff>85725</xdr:colOff>
      <xdr:row>70</xdr:row>
      <xdr:rowOff>9525</xdr:rowOff>
    </xdr:to>
    <xdr:sp>
      <xdr:nvSpPr>
        <xdr:cNvPr id="383" name="Line 383"/>
        <xdr:cNvSpPr>
          <a:spLocks/>
        </xdr:cNvSpPr>
      </xdr:nvSpPr>
      <xdr:spPr>
        <a:xfrm>
          <a:off x="17183100" y="134016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62</xdr:row>
      <xdr:rowOff>123825</xdr:rowOff>
    </xdr:from>
    <xdr:to>
      <xdr:col>27</xdr:col>
      <xdr:colOff>514350</xdr:colOff>
      <xdr:row>62</xdr:row>
      <xdr:rowOff>123825</xdr:rowOff>
    </xdr:to>
    <xdr:sp>
      <xdr:nvSpPr>
        <xdr:cNvPr id="384" name="Line 384"/>
        <xdr:cNvSpPr>
          <a:spLocks/>
        </xdr:cNvSpPr>
      </xdr:nvSpPr>
      <xdr:spPr>
        <a:xfrm flipH="1">
          <a:off x="16773525" y="12220575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342900</xdr:colOff>
      <xdr:row>62</xdr:row>
      <xdr:rowOff>123825</xdr:rowOff>
    </xdr:from>
    <xdr:to>
      <xdr:col>27</xdr:col>
      <xdr:colOff>342900</xdr:colOff>
      <xdr:row>65</xdr:row>
      <xdr:rowOff>19050</xdr:rowOff>
    </xdr:to>
    <xdr:sp>
      <xdr:nvSpPr>
        <xdr:cNvPr id="385" name="Line 385"/>
        <xdr:cNvSpPr>
          <a:spLocks/>
        </xdr:cNvSpPr>
      </xdr:nvSpPr>
      <xdr:spPr>
        <a:xfrm flipV="1">
          <a:off x="16916400" y="122205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152400</xdr:rowOff>
    </xdr:from>
    <xdr:to>
      <xdr:col>28</xdr:col>
      <xdr:colOff>9525</xdr:colOff>
      <xdr:row>58</xdr:row>
      <xdr:rowOff>152400</xdr:rowOff>
    </xdr:to>
    <xdr:sp>
      <xdr:nvSpPr>
        <xdr:cNvPr id="386" name="Line 386"/>
        <xdr:cNvSpPr>
          <a:spLocks/>
        </xdr:cNvSpPr>
      </xdr:nvSpPr>
      <xdr:spPr>
        <a:xfrm flipH="1" flipV="1">
          <a:off x="17183100" y="9496425"/>
          <a:ext cx="9525" cy="2105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42</xdr:row>
      <xdr:rowOff>152400</xdr:rowOff>
    </xdr:from>
    <xdr:to>
      <xdr:col>28</xdr:col>
      <xdr:colOff>0</xdr:colOff>
      <xdr:row>45</xdr:row>
      <xdr:rowOff>152400</xdr:rowOff>
    </xdr:to>
    <xdr:sp>
      <xdr:nvSpPr>
        <xdr:cNvPr id="387" name="Line 387"/>
        <xdr:cNvSpPr>
          <a:spLocks/>
        </xdr:cNvSpPr>
      </xdr:nvSpPr>
      <xdr:spPr>
        <a:xfrm flipH="1" flipV="1">
          <a:off x="16163925" y="9010650"/>
          <a:ext cx="1019175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209550</xdr:colOff>
      <xdr:row>39</xdr:row>
      <xdr:rowOff>57150</xdr:rowOff>
    </xdr:from>
    <xdr:to>
      <xdr:col>26</xdr:col>
      <xdr:colOff>219075</xdr:colOff>
      <xdr:row>42</xdr:row>
      <xdr:rowOff>152400</xdr:rowOff>
    </xdr:to>
    <xdr:sp>
      <xdr:nvSpPr>
        <xdr:cNvPr id="388" name="Line 388"/>
        <xdr:cNvSpPr>
          <a:spLocks/>
        </xdr:cNvSpPr>
      </xdr:nvSpPr>
      <xdr:spPr>
        <a:xfrm flipV="1">
          <a:off x="16173450" y="8429625"/>
          <a:ext cx="95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123825</xdr:rowOff>
    </xdr:from>
    <xdr:to>
      <xdr:col>26</xdr:col>
      <xdr:colOff>209550</xdr:colOff>
      <xdr:row>47</xdr:row>
      <xdr:rowOff>0</xdr:rowOff>
    </xdr:to>
    <xdr:sp>
      <xdr:nvSpPr>
        <xdr:cNvPr id="389" name="Line 389"/>
        <xdr:cNvSpPr>
          <a:spLocks/>
        </xdr:cNvSpPr>
      </xdr:nvSpPr>
      <xdr:spPr>
        <a:xfrm flipV="1">
          <a:off x="15963900" y="8658225"/>
          <a:ext cx="2095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47</xdr:row>
      <xdr:rowOff>0</xdr:rowOff>
    </xdr:from>
    <xdr:to>
      <xdr:col>27</xdr:col>
      <xdr:colOff>9525</xdr:colOff>
      <xdr:row>47</xdr:row>
      <xdr:rowOff>0</xdr:rowOff>
    </xdr:to>
    <xdr:sp>
      <xdr:nvSpPr>
        <xdr:cNvPr id="390" name="Line 390"/>
        <xdr:cNvSpPr>
          <a:spLocks/>
        </xdr:cNvSpPr>
      </xdr:nvSpPr>
      <xdr:spPr>
        <a:xfrm>
          <a:off x="15973425" y="9667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495300</xdr:colOff>
      <xdr:row>59</xdr:row>
      <xdr:rowOff>9525</xdr:rowOff>
    </xdr:from>
    <xdr:to>
      <xdr:col>28</xdr:col>
      <xdr:colOff>9525</xdr:colOff>
      <xdr:row>59</xdr:row>
      <xdr:rowOff>114300</xdr:rowOff>
    </xdr:to>
    <xdr:sp>
      <xdr:nvSpPr>
        <xdr:cNvPr id="391" name="Line 391"/>
        <xdr:cNvSpPr>
          <a:spLocks/>
        </xdr:cNvSpPr>
      </xdr:nvSpPr>
      <xdr:spPr>
        <a:xfrm flipH="1" flipV="1">
          <a:off x="16459200" y="11620500"/>
          <a:ext cx="733425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54</xdr:row>
      <xdr:rowOff>19050</xdr:rowOff>
    </xdr:from>
    <xdr:to>
      <xdr:col>23</xdr:col>
      <xdr:colOff>57150</xdr:colOff>
      <xdr:row>55</xdr:row>
      <xdr:rowOff>85725</xdr:rowOff>
    </xdr:to>
    <xdr:sp>
      <xdr:nvSpPr>
        <xdr:cNvPr id="392" name="Rectangle 392"/>
        <xdr:cNvSpPr>
          <a:spLocks/>
        </xdr:cNvSpPr>
      </xdr:nvSpPr>
      <xdr:spPr>
        <a:xfrm>
          <a:off x="13963650" y="108204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276225</xdr:colOff>
      <xdr:row>58</xdr:row>
      <xdr:rowOff>28575</xdr:rowOff>
    </xdr:from>
    <xdr:to>
      <xdr:col>26</xdr:col>
      <xdr:colOff>504825</xdr:colOff>
      <xdr:row>59</xdr:row>
      <xdr:rowOff>95250</xdr:rowOff>
    </xdr:to>
    <xdr:sp>
      <xdr:nvSpPr>
        <xdr:cNvPr id="393" name="Rectangle 393"/>
        <xdr:cNvSpPr>
          <a:spLocks/>
        </xdr:cNvSpPr>
      </xdr:nvSpPr>
      <xdr:spPr>
        <a:xfrm>
          <a:off x="16240125" y="114776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45</xdr:row>
      <xdr:rowOff>76200</xdr:rowOff>
    </xdr:from>
    <xdr:to>
      <xdr:col>27</xdr:col>
      <xdr:colOff>495300</xdr:colOff>
      <xdr:row>47</xdr:row>
      <xdr:rowOff>0</xdr:rowOff>
    </xdr:to>
    <xdr:sp>
      <xdr:nvSpPr>
        <xdr:cNvPr id="394" name="Line 394"/>
        <xdr:cNvSpPr>
          <a:spLocks/>
        </xdr:cNvSpPr>
      </xdr:nvSpPr>
      <xdr:spPr>
        <a:xfrm flipV="1">
          <a:off x="16592550" y="9420225"/>
          <a:ext cx="4762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61</xdr:row>
      <xdr:rowOff>0</xdr:rowOff>
    </xdr:from>
    <xdr:to>
      <xdr:col>30</xdr:col>
      <xdr:colOff>76200</xdr:colOff>
      <xdr:row>61</xdr:row>
      <xdr:rowOff>0</xdr:rowOff>
    </xdr:to>
    <xdr:sp>
      <xdr:nvSpPr>
        <xdr:cNvPr id="395" name="Line 395"/>
        <xdr:cNvSpPr>
          <a:spLocks/>
        </xdr:cNvSpPr>
      </xdr:nvSpPr>
      <xdr:spPr>
        <a:xfrm>
          <a:off x="17802225" y="11934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428625</xdr:colOff>
      <xdr:row>60</xdr:row>
      <xdr:rowOff>0</xdr:rowOff>
    </xdr:from>
    <xdr:to>
      <xdr:col>27</xdr:col>
      <xdr:colOff>428625</xdr:colOff>
      <xdr:row>60</xdr:row>
      <xdr:rowOff>0</xdr:rowOff>
    </xdr:to>
    <xdr:sp>
      <xdr:nvSpPr>
        <xdr:cNvPr id="396" name="Line 396"/>
        <xdr:cNvSpPr>
          <a:spLocks/>
        </xdr:cNvSpPr>
      </xdr:nvSpPr>
      <xdr:spPr>
        <a:xfrm>
          <a:off x="1700212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533400</xdr:colOff>
      <xdr:row>58</xdr:row>
      <xdr:rowOff>123825</xdr:rowOff>
    </xdr:from>
    <xdr:to>
      <xdr:col>26</xdr:col>
      <xdr:colOff>95250</xdr:colOff>
      <xdr:row>62</xdr:row>
      <xdr:rowOff>0</xdr:rowOff>
    </xdr:to>
    <xdr:sp>
      <xdr:nvSpPr>
        <xdr:cNvPr id="397" name="Line 397"/>
        <xdr:cNvSpPr>
          <a:spLocks/>
        </xdr:cNvSpPr>
      </xdr:nvSpPr>
      <xdr:spPr>
        <a:xfrm flipH="1" flipV="1">
          <a:off x="15887700" y="11572875"/>
          <a:ext cx="1714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466725</xdr:colOff>
      <xdr:row>54</xdr:row>
      <xdr:rowOff>133350</xdr:rowOff>
    </xdr:from>
    <xdr:to>
      <xdr:col>26</xdr:col>
      <xdr:colOff>323850</xdr:colOff>
      <xdr:row>58</xdr:row>
      <xdr:rowOff>28575</xdr:rowOff>
    </xdr:to>
    <xdr:sp>
      <xdr:nvSpPr>
        <xdr:cNvPr id="398" name="Line 398"/>
        <xdr:cNvSpPr>
          <a:spLocks/>
        </xdr:cNvSpPr>
      </xdr:nvSpPr>
      <xdr:spPr>
        <a:xfrm flipH="1" flipV="1">
          <a:off x="15821025" y="10934700"/>
          <a:ext cx="466725" cy="542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54</xdr:row>
      <xdr:rowOff>142875</xdr:rowOff>
    </xdr:from>
    <xdr:to>
      <xdr:col>25</xdr:col>
      <xdr:colOff>466725</xdr:colOff>
      <xdr:row>55</xdr:row>
      <xdr:rowOff>0</xdr:rowOff>
    </xdr:to>
    <xdr:sp>
      <xdr:nvSpPr>
        <xdr:cNvPr id="399" name="Line 399"/>
        <xdr:cNvSpPr>
          <a:spLocks/>
        </xdr:cNvSpPr>
      </xdr:nvSpPr>
      <xdr:spPr>
        <a:xfrm flipH="1">
          <a:off x="14211300" y="10944225"/>
          <a:ext cx="1609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428625</xdr:colOff>
      <xdr:row>52</xdr:row>
      <xdr:rowOff>123825</xdr:rowOff>
    </xdr:from>
    <xdr:to>
      <xdr:col>21</xdr:col>
      <xdr:colOff>428625</xdr:colOff>
      <xdr:row>54</xdr:row>
      <xdr:rowOff>28575</xdr:rowOff>
    </xdr:to>
    <xdr:sp>
      <xdr:nvSpPr>
        <xdr:cNvPr id="400" name="Line 400"/>
        <xdr:cNvSpPr>
          <a:spLocks/>
        </xdr:cNvSpPr>
      </xdr:nvSpPr>
      <xdr:spPr>
        <a:xfrm flipV="1">
          <a:off x="13344525" y="10601325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409575</xdr:colOff>
      <xdr:row>55</xdr:row>
      <xdr:rowOff>95250</xdr:rowOff>
    </xdr:from>
    <xdr:to>
      <xdr:col>21</xdr:col>
      <xdr:colOff>428625</xdr:colOff>
      <xdr:row>57</xdr:row>
      <xdr:rowOff>142875</xdr:rowOff>
    </xdr:to>
    <xdr:sp>
      <xdr:nvSpPr>
        <xdr:cNvPr id="401" name="Line 401"/>
        <xdr:cNvSpPr>
          <a:spLocks/>
        </xdr:cNvSpPr>
      </xdr:nvSpPr>
      <xdr:spPr>
        <a:xfrm flipH="1">
          <a:off x="13325475" y="11058525"/>
          <a:ext cx="190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590550</xdr:colOff>
      <xdr:row>49</xdr:row>
      <xdr:rowOff>9525</xdr:rowOff>
    </xdr:from>
    <xdr:to>
      <xdr:col>19</xdr:col>
      <xdr:colOff>400050</xdr:colOff>
      <xdr:row>57</xdr:row>
      <xdr:rowOff>19050</xdr:rowOff>
    </xdr:to>
    <xdr:sp>
      <xdr:nvSpPr>
        <xdr:cNvPr id="402" name="Rectangle 402"/>
        <xdr:cNvSpPr>
          <a:spLocks/>
        </xdr:cNvSpPr>
      </xdr:nvSpPr>
      <xdr:spPr>
        <a:xfrm>
          <a:off x="11677650" y="10001250"/>
          <a:ext cx="419100" cy="13049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Поликлиника №1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28575</xdr:colOff>
      <xdr:row>50</xdr:row>
      <xdr:rowOff>76200</xdr:rowOff>
    </xdr:from>
    <xdr:to>
      <xdr:col>21</xdr:col>
      <xdr:colOff>552450</xdr:colOff>
      <xdr:row>52</xdr:row>
      <xdr:rowOff>114300</xdr:rowOff>
    </xdr:to>
    <xdr:sp>
      <xdr:nvSpPr>
        <xdr:cNvPr id="403" name="Rectangle 403"/>
        <xdr:cNvSpPr>
          <a:spLocks/>
        </xdr:cNvSpPr>
      </xdr:nvSpPr>
      <xdr:spPr>
        <a:xfrm>
          <a:off x="12944475" y="10229850"/>
          <a:ext cx="523875" cy="3619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Поликл.№2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123825</xdr:colOff>
      <xdr:row>58</xdr:row>
      <xdr:rowOff>19050</xdr:rowOff>
    </xdr:from>
    <xdr:to>
      <xdr:col>22</xdr:col>
      <xdr:colOff>323850</xdr:colOff>
      <xdr:row>59</xdr:row>
      <xdr:rowOff>114300</xdr:rowOff>
    </xdr:to>
    <xdr:sp>
      <xdr:nvSpPr>
        <xdr:cNvPr id="404" name="Rectangle 404"/>
        <xdr:cNvSpPr>
          <a:spLocks/>
        </xdr:cNvSpPr>
      </xdr:nvSpPr>
      <xdr:spPr>
        <a:xfrm>
          <a:off x="12430125" y="11468100"/>
          <a:ext cx="1419225" cy="2571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
</a:t>
          </a:r>
        </a:p>
      </xdr:txBody>
    </xdr:sp>
    <xdr:clientData/>
  </xdr:twoCellAnchor>
  <xdr:twoCellAnchor>
    <xdr:from>
      <xdr:col>24</xdr:col>
      <xdr:colOff>19050</xdr:colOff>
      <xdr:row>58</xdr:row>
      <xdr:rowOff>9525</xdr:rowOff>
    </xdr:from>
    <xdr:to>
      <xdr:col>25</xdr:col>
      <xdr:colOff>0</xdr:colOff>
      <xdr:row>58</xdr:row>
      <xdr:rowOff>9525</xdr:rowOff>
    </xdr:to>
    <xdr:sp>
      <xdr:nvSpPr>
        <xdr:cNvPr id="405" name="Line 405"/>
        <xdr:cNvSpPr>
          <a:spLocks/>
        </xdr:cNvSpPr>
      </xdr:nvSpPr>
      <xdr:spPr>
        <a:xfrm>
          <a:off x="14763750" y="114585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56</xdr:row>
      <xdr:rowOff>76200</xdr:rowOff>
    </xdr:from>
    <xdr:to>
      <xdr:col>26</xdr:col>
      <xdr:colOff>85725</xdr:colOff>
      <xdr:row>58</xdr:row>
      <xdr:rowOff>9525</xdr:rowOff>
    </xdr:to>
    <xdr:sp>
      <xdr:nvSpPr>
        <xdr:cNvPr id="406" name="Line 406"/>
        <xdr:cNvSpPr>
          <a:spLocks/>
        </xdr:cNvSpPr>
      </xdr:nvSpPr>
      <xdr:spPr>
        <a:xfrm flipV="1">
          <a:off x="15363825" y="11201400"/>
          <a:ext cx="685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57</xdr:row>
      <xdr:rowOff>19050</xdr:rowOff>
    </xdr:from>
    <xdr:to>
      <xdr:col>23</xdr:col>
      <xdr:colOff>9525</xdr:colOff>
      <xdr:row>57</xdr:row>
      <xdr:rowOff>19050</xdr:rowOff>
    </xdr:to>
    <xdr:sp>
      <xdr:nvSpPr>
        <xdr:cNvPr id="407" name="Line 407"/>
        <xdr:cNvSpPr>
          <a:spLocks/>
        </xdr:cNvSpPr>
      </xdr:nvSpPr>
      <xdr:spPr>
        <a:xfrm>
          <a:off x="13544550" y="11306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54</xdr:row>
      <xdr:rowOff>133350</xdr:rowOff>
    </xdr:from>
    <xdr:to>
      <xdr:col>22</xdr:col>
      <xdr:colOff>38100</xdr:colOff>
      <xdr:row>57</xdr:row>
      <xdr:rowOff>19050</xdr:rowOff>
    </xdr:to>
    <xdr:sp>
      <xdr:nvSpPr>
        <xdr:cNvPr id="408" name="Line 408"/>
        <xdr:cNvSpPr>
          <a:spLocks/>
        </xdr:cNvSpPr>
      </xdr:nvSpPr>
      <xdr:spPr>
        <a:xfrm flipV="1">
          <a:off x="13544550" y="10934700"/>
          <a:ext cx="19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56</xdr:row>
      <xdr:rowOff>152400</xdr:rowOff>
    </xdr:from>
    <xdr:to>
      <xdr:col>21</xdr:col>
      <xdr:colOff>419100</xdr:colOff>
      <xdr:row>56</xdr:row>
      <xdr:rowOff>152400</xdr:rowOff>
    </xdr:to>
    <xdr:sp>
      <xdr:nvSpPr>
        <xdr:cNvPr id="409" name="Line 409"/>
        <xdr:cNvSpPr>
          <a:spLocks/>
        </xdr:cNvSpPr>
      </xdr:nvSpPr>
      <xdr:spPr>
        <a:xfrm flipV="1">
          <a:off x="12315825" y="112776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600075</xdr:colOff>
      <xdr:row>54</xdr:row>
      <xdr:rowOff>0</xdr:rowOff>
    </xdr:from>
    <xdr:to>
      <xdr:col>21</xdr:col>
      <xdr:colOff>428625</xdr:colOff>
      <xdr:row>54</xdr:row>
      <xdr:rowOff>9525</xdr:rowOff>
    </xdr:to>
    <xdr:sp>
      <xdr:nvSpPr>
        <xdr:cNvPr id="410" name="Line 410"/>
        <xdr:cNvSpPr>
          <a:spLocks/>
        </xdr:cNvSpPr>
      </xdr:nvSpPr>
      <xdr:spPr>
        <a:xfrm flipV="1">
          <a:off x="12296775" y="10801350"/>
          <a:ext cx="1047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542925</xdr:colOff>
      <xdr:row>56</xdr:row>
      <xdr:rowOff>0</xdr:rowOff>
    </xdr:from>
    <xdr:to>
      <xdr:col>20</xdr:col>
      <xdr:colOff>590550</xdr:colOff>
      <xdr:row>56</xdr:row>
      <xdr:rowOff>0</xdr:rowOff>
    </xdr:to>
    <xdr:sp>
      <xdr:nvSpPr>
        <xdr:cNvPr id="411" name="Line 411"/>
        <xdr:cNvSpPr>
          <a:spLocks/>
        </xdr:cNvSpPr>
      </xdr:nvSpPr>
      <xdr:spPr>
        <a:xfrm>
          <a:off x="12239625" y="11125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600075</xdr:colOff>
      <xdr:row>54</xdr:row>
      <xdr:rowOff>133350</xdr:rowOff>
    </xdr:from>
    <xdr:to>
      <xdr:col>20</xdr:col>
      <xdr:colOff>600075</xdr:colOff>
      <xdr:row>56</xdr:row>
      <xdr:rowOff>9525</xdr:rowOff>
    </xdr:to>
    <xdr:sp>
      <xdr:nvSpPr>
        <xdr:cNvPr id="412" name="Line 412"/>
        <xdr:cNvSpPr>
          <a:spLocks/>
        </xdr:cNvSpPr>
      </xdr:nvSpPr>
      <xdr:spPr>
        <a:xfrm flipV="1">
          <a:off x="12906375" y="109347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180975</xdr:colOff>
      <xdr:row>109</xdr:row>
      <xdr:rowOff>57150</xdr:rowOff>
    </xdr:from>
    <xdr:to>
      <xdr:col>53</xdr:col>
      <xdr:colOff>323850</xdr:colOff>
      <xdr:row>111</xdr:row>
      <xdr:rowOff>28575</xdr:rowOff>
    </xdr:to>
    <xdr:sp>
      <xdr:nvSpPr>
        <xdr:cNvPr id="413" name="Rectangle 413"/>
        <xdr:cNvSpPr>
          <a:spLocks/>
        </xdr:cNvSpPr>
      </xdr:nvSpPr>
      <xdr:spPr>
        <a:xfrm>
          <a:off x="31384875" y="19802475"/>
          <a:ext cx="1362075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5Г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59</xdr:col>
      <xdr:colOff>257175</xdr:colOff>
      <xdr:row>143</xdr:row>
      <xdr:rowOff>104775</xdr:rowOff>
    </xdr:from>
    <xdr:to>
      <xdr:col>62</xdr:col>
      <xdr:colOff>409575</xdr:colOff>
      <xdr:row>145</xdr:row>
      <xdr:rowOff>76200</xdr:rowOff>
    </xdr:to>
    <xdr:sp>
      <xdr:nvSpPr>
        <xdr:cNvPr id="414" name="Rectangle 414"/>
        <xdr:cNvSpPr>
          <a:spLocks/>
        </xdr:cNvSpPr>
      </xdr:nvSpPr>
      <xdr:spPr>
        <a:xfrm>
          <a:off x="36337875" y="25355550"/>
          <a:ext cx="1981200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Ленина 29 Б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50</xdr:col>
      <xdr:colOff>238125</xdr:colOff>
      <xdr:row>104</xdr:row>
      <xdr:rowOff>123825</xdr:rowOff>
    </xdr:from>
    <xdr:to>
      <xdr:col>50</xdr:col>
      <xdr:colOff>457200</xdr:colOff>
      <xdr:row>106</xdr:row>
      <xdr:rowOff>57150</xdr:rowOff>
    </xdr:to>
    <xdr:sp>
      <xdr:nvSpPr>
        <xdr:cNvPr id="415" name="Line 415"/>
        <xdr:cNvSpPr>
          <a:spLocks/>
        </xdr:cNvSpPr>
      </xdr:nvSpPr>
      <xdr:spPr>
        <a:xfrm flipV="1">
          <a:off x="30832425" y="19059525"/>
          <a:ext cx="219075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107</xdr:row>
      <xdr:rowOff>85725</xdr:rowOff>
    </xdr:from>
    <xdr:to>
      <xdr:col>51</xdr:col>
      <xdr:colOff>171450</xdr:colOff>
      <xdr:row>110</xdr:row>
      <xdr:rowOff>0</xdr:rowOff>
    </xdr:to>
    <xdr:sp>
      <xdr:nvSpPr>
        <xdr:cNvPr id="416" name="Line 416"/>
        <xdr:cNvSpPr>
          <a:spLocks/>
        </xdr:cNvSpPr>
      </xdr:nvSpPr>
      <xdr:spPr>
        <a:xfrm>
          <a:off x="30889575" y="19507200"/>
          <a:ext cx="485775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55</xdr:col>
      <xdr:colOff>447675</xdr:colOff>
      <xdr:row>122</xdr:row>
      <xdr:rowOff>57150</xdr:rowOff>
    </xdr:from>
    <xdr:ext cx="76200" cy="200025"/>
    <xdr:sp fLocksText="0">
      <xdr:nvSpPr>
        <xdr:cNvPr id="417" name="Text Box 417"/>
        <xdr:cNvSpPr txBox="1">
          <a:spLocks noChangeArrowheads="1"/>
        </xdr:cNvSpPr>
      </xdr:nvSpPr>
      <xdr:spPr>
        <a:xfrm>
          <a:off x="34089975" y="2190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50</xdr:col>
      <xdr:colOff>304800</xdr:colOff>
      <xdr:row>106</xdr:row>
      <xdr:rowOff>0</xdr:rowOff>
    </xdr:from>
    <xdr:to>
      <xdr:col>52</xdr:col>
      <xdr:colOff>28575</xdr:colOff>
      <xdr:row>106</xdr:row>
      <xdr:rowOff>0</xdr:rowOff>
    </xdr:to>
    <xdr:sp>
      <xdr:nvSpPr>
        <xdr:cNvPr id="418" name="Line 418"/>
        <xdr:cNvSpPr>
          <a:spLocks/>
        </xdr:cNvSpPr>
      </xdr:nvSpPr>
      <xdr:spPr>
        <a:xfrm flipH="1">
          <a:off x="30899100" y="19259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66675</xdr:colOff>
      <xdr:row>92</xdr:row>
      <xdr:rowOff>133350</xdr:rowOff>
    </xdr:from>
    <xdr:to>
      <xdr:col>58</xdr:col>
      <xdr:colOff>295275</xdr:colOff>
      <xdr:row>94</xdr:row>
      <xdr:rowOff>38100</xdr:rowOff>
    </xdr:to>
    <xdr:sp>
      <xdr:nvSpPr>
        <xdr:cNvPr id="419" name="Rectangle 419"/>
        <xdr:cNvSpPr>
          <a:spLocks/>
        </xdr:cNvSpPr>
      </xdr:nvSpPr>
      <xdr:spPr>
        <a:xfrm>
          <a:off x="35537775" y="171259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74</xdr:row>
      <xdr:rowOff>57150</xdr:rowOff>
    </xdr:from>
    <xdr:to>
      <xdr:col>58</xdr:col>
      <xdr:colOff>342900</xdr:colOff>
      <xdr:row>75</xdr:row>
      <xdr:rowOff>123825</xdr:rowOff>
    </xdr:to>
    <xdr:sp>
      <xdr:nvSpPr>
        <xdr:cNvPr id="420" name="Rectangle 420"/>
        <xdr:cNvSpPr>
          <a:spLocks/>
        </xdr:cNvSpPr>
      </xdr:nvSpPr>
      <xdr:spPr>
        <a:xfrm>
          <a:off x="35585400" y="140970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76200</xdr:colOff>
      <xdr:row>98</xdr:row>
      <xdr:rowOff>38100</xdr:rowOff>
    </xdr:from>
    <xdr:to>
      <xdr:col>58</xdr:col>
      <xdr:colOff>47625</xdr:colOff>
      <xdr:row>106</xdr:row>
      <xdr:rowOff>123825</xdr:rowOff>
    </xdr:to>
    <xdr:sp>
      <xdr:nvSpPr>
        <xdr:cNvPr id="421" name="Rectangle 421"/>
        <xdr:cNvSpPr>
          <a:spLocks/>
        </xdr:cNvSpPr>
      </xdr:nvSpPr>
      <xdr:spPr>
        <a:xfrm>
          <a:off x="34937700" y="18002250"/>
          <a:ext cx="581025" cy="13811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5А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54</xdr:col>
      <xdr:colOff>9525</xdr:colOff>
      <xdr:row>107</xdr:row>
      <xdr:rowOff>0</xdr:rowOff>
    </xdr:from>
    <xdr:to>
      <xdr:col>55</xdr:col>
      <xdr:colOff>171450</xdr:colOff>
      <xdr:row>107</xdr:row>
      <xdr:rowOff>0</xdr:rowOff>
    </xdr:to>
    <xdr:sp>
      <xdr:nvSpPr>
        <xdr:cNvPr id="422" name="Line 422"/>
        <xdr:cNvSpPr>
          <a:spLocks/>
        </xdr:cNvSpPr>
      </xdr:nvSpPr>
      <xdr:spPr>
        <a:xfrm>
          <a:off x="33042225" y="194214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107</xdr:row>
      <xdr:rowOff>9525</xdr:rowOff>
    </xdr:from>
    <xdr:to>
      <xdr:col>55</xdr:col>
      <xdr:colOff>180975</xdr:colOff>
      <xdr:row>107</xdr:row>
      <xdr:rowOff>114300</xdr:rowOff>
    </xdr:to>
    <xdr:sp>
      <xdr:nvSpPr>
        <xdr:cNvPr id="423" name="Line 423"/>
        <xdr:cNvSpPr>
          <a:spLocks/>
        </xdr:cNvSpPr>
      </xdr:nvSpPr>
      <xdr:spPr>
        <a:xfrm flipH="1">
          <a:off x="33661350" y="194310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581025</xdr:colOff>
      <xdr:row>109</xdr:row>
      <xdr:rowOff>9525</xdr:rowOff>
    </xdr:from>
    <xdr:to>
      <xdr:col>52</xdr:col>
      <xdr:colOff>38100</xdr:colOff>
      <xdr:row>109</xdr:row>
      <xdr:rowOff>9525</xdr:rowOff>
    </xdr:to>
    <xdr:sp>
      <xdr:nvSpPr>
        <xdr:cNvPr id="424" name="Line 424"/>
        <xdr:cNvSpPr>
          <a:spLocks/>
        </xdr:cNvSpPr>
      </xdr:nvSpPr>
      <xdr:spPr>
        <a:xfrm>
          <a:off x="31175325" y="19754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171450</xdr:colOff>
      <xdr:row>94</xdr:row>
      <xdr:rowOff>38100</xdr:rowOff>
    </xdr:from>
    <xdr:to>
      <xdr:col>58</xdr:col>
      <xdr:colOff>171450</xdr:colOff>
      <xdr:row>107</xdr:row>
      <xdr:rowOff>66675</xdr:rowOff>
    </xdr:to>
    <xdr:sp>
      <xdr:nvSpPr>
        <xdr:cNvPr id="425" name="Line 425"/>
        <xdr:cNvSpPr>
          <a:spLocks/>
        </xdr:cNvSpPr>
      </xdr:nvSpPr>
      <xdr:spPr>
        <a:xfrm flipV="1">
          <a:off x="35642550" y="17354550"/>
          <a:ext cx="0" cy="2133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514350</xdr:colOff>
      <xdr:row>93</xdr:row>
      <xdr:rowOff>66675</xdr:rowOff>
    </xdr:from>
    <xdr:to>
      <xdr:col>58</xdr:col>
      <xdr:colOff>57150</xdr:colOff>
      <xdr:row>94</xdr:row>
      <xdr:rowOff>9525</xdr:rowOff>
    </xdr:to>
    <xdr:sp>
      <xdr:nvSpPr>
        <xdr:cNvPr id="426" name="Line 426"/>
        <xdr:cNvSpPr>
          <a:spLocks/>
        </xdr:cNvSpPr>
      </xdr:nvSpPr>
      <xdr:spPr>
        <a:xfrm flipH="1">
          <a:off x="34156650" y="17221200"/>
          <a:ext cx="1371600" cy="104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314325</xdr:colOff>
      <xdr:row>85</xdr:row>
      <xdr:rowOff>123825</xdr:rowOff>
    </xdr:from>
    <xdr:to>
      <xdr:col>55</xdr:col>
      <xdr:colOff>590550</xdr:colOff>
      <xdr:row>93</xdr:row>
      <xdr:rowOff>76200</xdr:rowOff>
    </xdr:to>
    <xdr:sp>
      <xdr:nvSpPr>
        <xdr:cNvPr id="427" name="Rectangle 427"/>
        <xdr:cNvSpPr>
          <a:spLocks/>
        </xdr:cNvSpPr>
      </xdr:nvSpPr>
      <xdr:spPr>
        <a:xfrm>
          <a:off x="33347025" y="15944850"/>
          <a:ext cx="885825" cy="12858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Детский сад "Теремок"
</a:t>
          </a:r>
        </a:p>
      </xdr:txBody>
    </xdr:sp>
    <xdr:clientData/>
  </xdr:twoCellAnchor>
  <xdr:twoCellAnchor>
    <xdr:from>
      <xdr:col>57</xdr:col>
      <xdr:colOff>323850</xdr:colOff>
      <xdr:row>59</xdr:row>
      <xdr:rowOff>66675</xdr:rowOff>
    </xdr:from>
    <xdr:to>
      <xdr:col>58</xdr:col>
      <xdr:colOff>76200</xdr:colOff>
      <xdr:row>63</xdr:row>
      <xdr:rowOff>57150</xdr:rowOff>
    </xdr:to>
    <xdr:sp>
      <xdr:nvSpPr>
        <xdr:cNvPr id="428" name="Rectangle 428"/>
        <xdr:cNvSpPr>
          <a:spLocks/>
        </xdr:cNvSpPr>
      </xdr:nvSpPr>
      <xdr:spPr>
        <a:xfrm>
          <a:off x="35185350" y="11677650"/>
          <a:ext cx="361950" cy="6381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9/1, 9/2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57</xdr:col>
      <xdr:colOff>571500</xdr:colOff>
      <xdr:row>107</xdr:row>
      <xdr:rowOff>28575</xdr:rowOff>
    </xdr:from>
    <xdr:to>
      <xdr:col>58</xdr:col>
      <xdr:colOff>47625</xdr:colOff>
      <xdr:row>107</xdr:row>
      <xdr:rowOff>123825</xdr:rowOff>
    </xdr:to>
    <xdr:sp>
      <xdr:nvSpPr>
        <xdr:cNvPr id="429" name="Line 429"/>
        <xdr:cNvSpPr>
          <a:spLocks/>
        </xdr:cNvSpPr>
      </xdr:nvSpPr>
      <xdr:spPr>
        <a:xfrm flipH="1" flipV="1">
          <a:off x="35433000" y="19450050"/>
          <a:ext cx="857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561975</xdr:colOff>
      <xdr:row>106</xdr:row>
      <xdr:rowOff>123825</xdr:rowOff>
    </xdr:from>
    <xdr:to>
      <xdr:col>57</xdr:col>
      <xdr:colOff>561975</xdr:colOff>
      <xdr:row>107</xdr:row>
      <xdr:rowOff>38100</xdr:rowOff>
    </xdr:to>
    <xdr:sp>
      <xdr:nvSpPr>
        <xdr:cNvPr id="430" name="Line 430"/>
        <xdr:cNvSpPr>
          <a:spLocks/>
        </xdr:cNvSpPr>
      </xdr:nvSpPr>
      <xdr:spPr>
        <a:xfrm flipV="1">
          <a:off x="35423475" y="19383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95</xdr:row>
      <xdr:rowOff>9525</xdr:rowOff>
    </xdr:from>
    <xdr:to>
      <xdr:col>57</xdr:col>
      <xdr:colOff>95250</xdr:colOff>
      <xdr:row>95</xdr:row>
      <xdr:rowOff>9525</xdr:rowOff>
    </xdr:to>
    <xdr:sp>
      <xdr:nvSpPr>
        <xdr:cNvPr id="431" name="Line 431"/>
        <xdr:cNvSpPr>
          <a:spLocks/>
        </xdr:cNvSpPr>
      </xdr:nvSpPr>
      <xdr:spPr>
        <a:xfrm>
          <a:off x="34261425" y="174879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93</xdr:row>
      <xdr:rowOff>114300</xdr:rowOff>
    </xdr:from>
    <xdr:to>
      <xdr:col>57</xdr:col>
      <xdr:colOff>219075</xdr:colOff>
      <xdr:row>95</xdr:row>
      <xdr:rowOff>19050</xdr:rowOff>
    </xdr:to>
    <xdr:sp>
      <xdr:nvSpPr>
        <xdr:cNvPr id="432" name="Line 432"/>
        <xdr:cNvSpPr>
          <a:spLocks/>
        </xdr:cNvSpPr>
      </xdr:nvSpPr>
      <xdr:spPr>
        <a:xfrm flipV="1">
          <a:off x="34956750" y="17268825"/>
          <a:ext cx="1238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81</xdr:row>
      <xdr:rowOff>123825</xdr:rowOff>
    </xdr:from>
    <xdr:to>
      <xdr:col>58</xdr:col>
      <xdr:colOff>219075</xdr:colOff>
      <xdr:row>92</xdr:row>
      <xdr:rowOff>123825</xdr:rowOff>
    </xdr:to>
    <xdr:sp>
      <xdr:nvSpPr>
        <xdr:cNvPr id="433" name="Line 433"/>
        <xdr:cNvSpPr>
          <a:spLocks/>
        </xdr:cNvSpPr>
      </xdr:nvSpPr>
      <xdr:spPr>
        <a:xfrm flipV="1">
          <a:off x="35652075" y="15297150"/>
          <a:ext cx="38100" cy="1819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561975</xdr:colOff>
      <xdr:row>89</xdr:row>
      <xdr:rowOff>9525</xdr:rowOff>
    </xdr:from>
    <xdr:to>
      <xdr:col>60</xdr:col>
      <xdr:colOff>66675</xdr:colOff>
      <xdr:row>89</xdr:row>
      <xdr:rowOff>9525</xdr:rowOff>
    </xdr:to>
    <xdr:sp>
      <xdr:nvSpPr>
        <xdr:cNvPr id="434" name="Line 434"/>
        <xdr:cNvSpPr>
          <a:spLocks/>
        </xdr:cNvSpPr>
      </xdr:nvSpPr>
      <xdr:spPr>
        <a:xfrm>
          <a:off x="36033075" y="16478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200025</xdr:colOff>
      <xdr:row>86</xdr:row>
      <xdr:rowOff>38100</xdr:rowOff>
    </xdr:from>
    <xdr:to>
      <xdr:col>58</xdr:col>
      <xdr:colOff>561975</xdr:colOff>
      <xdr:row>88</xdr:row>
      <xdr:rowOff>152400</xdr:rowOff>
    </xdr:to>
    <xdr:sp>
      <xdr:nvSpPr>
        <xdr:cNvPr id="435" name="Line 435"/>
        <xdr:cNvSpPr>
          <a:spLocks/>
        </xdr:cNvSpPr>
      </xdr:nvSpPr>
      <xdr:spPr>
        <a:xfrm flipH="1" flipV="1">
          <a:off x="35671125" y="16021050"/>
          <a:ext cx="3619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80</xdr:row>
      <xdr:rowOff>95250</xdr:rowOff>
    </xdr:from>
    <xdr:to>
      <xdr:col>58</xdr:col>
      <xdr:colOff>314325</xdr:colOff>
      <xdr:row>81</xdr:row>
      <xdr:rowOff>123825</xdr:rowOff>
    </xdr:to>
    <xdr:sp>
      <xdr:nvSpPr>
        <xdr:cNvPr id="436" name="Oval 436"/>
        <xdr:cNvSpPr>
          <a:spLocks/>
        </xdr:cNvSpPr>
      </xdr:nvSpPr>
      <xdr:spPr>
        <a:xfrm>
          <a:off x="35594925" y="15106650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228600</xdr:colOff>
      <xdr:row>75</xdr:row>
      <xdr:rowOff>123825</xdr:rowOff>
    </xdr:from>
    <xdr:to>
      <xdr:col>58</xdr:col>
      <xdr:colOff>238125</xdr:colOff>
      <xdr:row>81</xdr:row>
      <xdr:rowOff>123825</xdr:rowOff>
    </xdr:to>
    <xdr:sp>
      <xdr:nvSpPr>
        <xdr:cNvPr id="437" name="Line 437"/>
        <xdr:cNvSpPr>
          <a:spLocks/>
        </xdr:cNvSpPr>
      </xdr:nvSpPr>
      <xdr:spPr>
        <a:xfrm flipV="1">
          <a:off x="35699700" y="14325600"/>
          <a:ext cx="9525" cy="971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295275</xdr:colOff>
      <xdr:row>77</xdr:row>
      <xdr:rowOff>152400</xdr:rowOff>
    </xdr:from>
    <xdr:to>
      <xdr:col>58</xdr:col>
      <xdr:colOff>238125</xdr:colOff>
      <xdr:row>79</xdr:row>
      <xdr:rowOff>9525</xdr:rowOff>
    </xdr:to>
    <xdr:sp>
      <xdr:nvSpPr>
        <xdr:cNvPr id="438" name="Line 438"/>
        <xdr:cNvSpPr>
          <a:spLocks/>
        </xdr:cNvSpPr>
      </xdr:nvSpPr>
      <xdr:spPr>
        <a:xfrm>
          <a:off x="35156775" y="14678025"/>
          <a:ext cx="552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304800</xdr:colOff>
      <xdr:row>75</xdr:row>
      <xdr:rowOff>0</xdr:rowOff>
    </xdr:from>
    <xdr:to>
      <xdr:col>58</xdr:col>
      <xdr:colOff>114300</xdr:colOff>
      <xdr:row>75</xdr:row>
      <xdr:rowOff>9525</xdr:rowOff>
    </xdr:to>
    <xdr:sp>
      <xdr:nvSpPr>
        <xdr:cNvPr id="439" name="Line 439"/>
        <xdr:cNvSpPr>
          <a:spLocks/>
        </xdr:cNvSpPr>
      </xdr:nvSpPr>
      <xdr:spPr>
        <a:xfrm flipH="1" flipV="1">
          <a:off x="32118300" y="14201775"/>
          <a:ext cx="34671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74</xdr:row>
      <xdr:rowOff>57150</xdr:rowOff>
    </xdr:from>
    <xdr:to>
      <xdr:col>52</xdr:col>
      <xdr:colOff>295275</xdr:colOff>
      <xdr:row>75</xdr:row>
      <xdr:rowOff>123825</xdr:rowOff>
    </xdr:to>
    <xdr:sp>
      <xdr:nvSpPr>
        <xdr:cNvPr id="440" name="Rectangle 440"/>
        <xdr:cNvSpPr>
          <a:spLocks/>
        </xdr:cNvSpPr>
      </xdr:nvSpPr>
      <xdr:spPr>
        <a:xfrm>
          <a:off x="31880175" y="140970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66</xdr:row>
      <xdr:rowOff>142875</xdr:rowOff>
    </xdr:from>
    <xdr:to>
      <xdr:col>52</xdr:col>
      <xdr:colOff>342900</xdr:colOff>
      <xdr:row>68</xdr:row>
      <xdr:rowOff>47625</xdr:rowOff>
    </xdr:to>
    <xdr:sp>
      <xdr:nvSpPr>
        <xdr:cNvPr id="441" name="Rectangle 441"/>
        <xdr:cNvSpPr>
          <a:spLocks/>
        </xdr:cNvSpPr>
      </xdr:nvSpPr>
      <xdr:spPr>
        <a:xfrm>
          <a:off x="31927800" y="128873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209550</xdr:colOff>
      <xdr:row>53</xdr:row>
      <xdr:rowOff>38100</xdr:rowOff>
    </xdr:from>
    <xdr:to>
      <xdr:col>52</xdr:col>
      <xdr:colOff>438150</xdr:colOff>
      <xdr:row>54</xdr:row>
      <xdr:rowOff>104775</xdr:rowOff>
    </xdr:to>
    <xdr:sp>
      <xdr:nvSpPr>
        <xdr:cNvPr id="442" name="Rectangle 442"/>
        <xdr:cNvSpPr>
          <a:spLocks/>
        </xdr:cNvSpPr>
      </xdr:nvSpPr>
      <xdr:spPr>
        <a:xfrm>
          <a:off x="32023050" y="106775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266700</xdr:colOff>
      <xdr:row>45</xdr:row>
      <xdr:rowOff>114300</xdr:rowOff>
    </xdr:from>
    <xdr:to>
      <xdr:col>52</xdr:col>
      <xdr:colOff>495300</xdr:colOff>
      <xdr:row>47</xdr:row>
      <xdr:rowOff>19050</xdr:rowOff>
    </xdr:to>
    <xdr:sp>
      <xdr:nvSpPr>
        <xdr:cNvPr id="443" name="Rectangle 443"/>
        <xdr:cNvSpPr>
          <a:spLocks/>
        </xdr:cNvSpPr>
      </xdr:nvSpPr>
      <xdr:spPr>
        <a:xfrm>
          <a:off x="32080200" y="94583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314325</xdr:colOff>
      <xdr:row>37</xdr:row>
      <xdr:rowOff>133350</xdr:rowOff>
    </xdr:from>
    <xdr:to>
      <xdr:col>52</xdr:col>
      <xdr:colOff>542925</xdr:colOff>
      <xdr:row>39</xdr:row>
      <xdr:rowOff>38100</xdr:rowOff>
    </xdr:to>
    <xdr:sp>
      <xdr:nvSpPr>
        <xdr:cNvPr id="444" name="Rectangle 444"/>
        <xdr:cNvSpPr>
          <a:spLocks/>
        </xdr:cNvSpPr>
      </xdr:nvSpPr>
      <xdr:spPr>
        <a:xfrm>
          <a:off x="32127825" y="81819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542925</xdr:colOff>
      <xdr:row>38</xdr:row>
      <xdr:rowOff>104775</xdr:rowOff>
    </xdr:from>
    <xdr:to>
      <xdr:col>53</xdr:col>
      <xdr:colOff>161925</xdr:colOff>
      <xdr:row>38</xdr:row>
      <xdr:rowOff>114300</xdr:rowOff>
    </xdr:to>
    <xdr:sp>
      <xdr:nvSpPr>
        <xdr:cNvPr id="445" name="Line 445"/>
        <xdr:cNvSpPr>
          <a:spLocks/>
        </xdr:cNvSpPr>
      </xdr:nvSpPr>
      <xdr:spPr>
        <a:xfrm>
          <a:off x="32356425" y="8315325"/>
          <a:ext cx="228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495300</xdr:colOff>
      <xdr:row>45</xdr:row>
      <xdr:rowOff>19050</xdr:rowOff>
    </xdr:from>
    <xdr:to>
      <xdr:col>53</xdr:col>
      <xdr:colOff>219075</xdr:colOff>
      <xdr:row>46</xdr:row>
      <xdr:rowOff>19050</xdr:rowOff>
    </xdr:to>
    <xdr:sp>
      <xdr:nvSpPr>
        <xdr:cNvPr id="446" name="Line 446"/>
        <xdr:cNvSpPr>
          <a:spLocks/>
        </xdr:cNvSpPr>
      </xdr:nvSpPr>
      <xdr:spPr>
        <a:xfrm flipV="1">
          <a:off x="32308800" y="9363075"/>
          <a:ext cx="3333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43</xdr:row>
      <xdr:rowOff>9525</xdr:rowOff>
    </xdr:from>
    <xdr:to>
      <xdr:col>52</xdr:col>
      <xdr:colOff>276225</xdr:colOff>
      <xdr:row>46</xdr:row>
      <xdr:rowOff>47625</xdr:rowOff>
    </xdr:to>
    <xdr:sp>
      <xdr:nvSpPr>
        <xdr:cNvPr id="447" name="Line 447"/>
        <xdr:cNvSpPr>
          <a:spLocks/>
        </xdr:cNvSpPr>
      </xdr:nvSpPr>
      <xdr:spPr>
        <a:xfrm flipH="1" flipV="1">
          <a:off x="31651575" y="9029700"/>
          <a:ext cx="43815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52</xdr:row>
      <xdr:rowOff>123825</xdr:rowOff>
    </xdr:from>
    <xdr:to>
      <xdr:col>53</xdr:col>
      <xdr:colOff>47625</xdr:colOff>
      <xdr:row>53</xdr:row>
      <xdr:rowOff>104775</xdr:rowOff>
    </xdr:to>
    <xdr:sp>
      <xdr:nvSpPr>
        <xdr:cNvPr id="448" name="Line 448"/>
        <xdr:cNvSpPr>
          <a:spLocks/>
        </xdr:cNvSpPr>
      </xdr:nvSpPr>
      <xdr:spPr>
        <a:xfrm flipV="1">
          <a:off x="32251650" y="10601325"/>
          <a:ext cx="21907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466725</xdr:colOff>
      <xdr:row>53</xdr:row>
      <xdr:rowOff>152400</xdr:rowOff>
    </xdr:from>
    <xdr:to>
      <xdr:col>52</xdr:col>
      <xdr:colOff>200025</xdr:colOff>
      <xdr:row>54</xdr:row>
      <xdr:rowOff>19050</xdr:rowOff>
    </xdr:to>
    <xdr:sp>
      <xdr:nvSpPr>
        <xdr:cNvPr id="449" name="Line 449"/>
        <xdr:cNvSpPr>
          <a:spLocks/>
        </xdr:cNvSpPr>
      </xdr:nvSpPr>
      <xdr:spPr>
        <a:xfrm flipH="1" flipV="1">
          <a:off x="31670625" y="10791825"/>
          <a:ext cx="3429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571500</xdr:colOff>
      <xdr:row>67</xdr:row>
      <xdr:rowOff>133350</xdr:rowOff>
    </xdr:from>
    <xdr:to>
      <xdr:col>52</xdr:col>
      <xdr:colOff>133350</xdr:colOff>
      <xdr:row>69</xdr:row>
      <xdr:rowOff>133350</xdr:rowOff>
    </xdr:to>
    <xdr:sp>
      <xdr:nvSpPr>
        <xdr:cNvPr id="450" name="Line 450"/>
        <xdr:cNvSpPr>
          <a:spLocks/>
        </xdr:cNvSpPr>
      </xdr:nvSpPr>
      <xdr:spPr>
        <a:xfrm flipH="1">
          <a:off x="31165800" y="13039725"/>
          <a:ext cx="78105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304800</xdr:colOff>
      <xdr:row>70</xdr:row>
      <xdr:rowOff>66675</xdr:rowOff>
    </xdr:from>
    <xdr:to>
      <xdr:col>52</xdr:col>
      <xdr:colOff>571500</xdr:colOff>
      <xdr:row>71</xdr:row>
      <xdr:rowOff>9525</xdr:rowOff>
    </xdr:to>
    <xdr:sp>
      <xdr:nvSpPr>
        <xdr:cNvPr id="451" name="Line 451"/>
        <xdr:cNvSpPr>
          <a:spLocks/>
        </xdr:cNvSpPr>
      </xdr:nvSpPr>
      <xdr:spPr>
        <a:xfrm flipV="1">
          <a:off x="32118300" y="13458825"/>
          <a:ext cx="2667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209550</xdr:colOff>
      <xdr:row>68</xdr:row>
      <xdr:rowOff>57150</xdr:rowOff>
    </xdr:from>
    <xdr:to>
      <xdr:col>50</xdr:col>
      <xdr:colOff>571500</xdr:colOff>
      <xdr:row>71</xdr:row>
      <xdr:rowOff>66675</xdr:rowOff>
    </xdr:to>
    <xdr:sp>
      <xdr:nvSpPr>
        <xdr:cNvPr id="452" name="Rectangle 452"/>
        <xdr:cNvSpPr>
          <a:spLocks/>
        </xdr:cNvSpPr>
      </xdr:nvSpPr>
      <xdr:spPr>
        <a:xfrm>
          <a:off x="30803850" y="13125450"/>
          <a:ext cx="361950" cy="4953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8
</a:t>
          </a:r>
        </a:p>
      </xdr:txBody>
    </xdr:sp>
    <xdr:clientData/>
  </xdr:twoCellAnchor>
  <xdr:twoCellAnchor>
    <xdr:from>
      <xdr:col>52</xdr:col>
      <xdr:colOff>571500</xdr:colOff>
      <xdr:row>67</xdr:row>
      <xdr:rowOff>123825</xdr:rowOff>
    </xdr:from>
    <xdr:to>
      <xdr:col>53</xdr:col>
      <xdr:colOff>323850</xdr:colOff>
      <xdr:row>70</xdr:row>
      <xdr:rowOff>133350</xdr:rowOff>
    </xdr:to>
    <xdr:sp>
      <xdr:nvSpPr>
        <xdr:cNvPr id="453" name="Rectangle 453"/>
        <xdr:cNvSpPr>
          <a:spLocks/>
        </xdr:cNvSpPr>
      </xdr:nvSpPr>
      <xdr:spPr>
        <a:xfrm>
          <a:off x="32385000" y="13030200"/>
          <a:ext cx="361950" cy="4953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53</xdr:col>
      <xdr:colOff>47625</xdr:colOff>
      <xdr:row>51</xdr:row>
      <xdr:rowOff>57150</xdr:rowOff>
    </xdr:from>
    <xdr:to>
      <xdr:col>53</xdr:col>
      <xdr:colOff>409575</xdr:colOff>
      <xdr:row>54</xdr:row>
      <xdr:rowOff>47625</xdr:rowOff>
    </xdr:to>
    <xdr:sp>
      <xdr:nvSpPr>
        <xdr:cNvPr id="454" name="Rectangle 454"/>
        <xdr:cNvSpPr>
          <a:spLocks/>
        </xdr:cNvSpPr>
      </xdr:nvSpPr>
      <xdr:spPr>
        <a:xfrm>
          <a:off x="32470725" y="10372725"/>
          <a:ext cx="361950" cy="4762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1А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51</xdr:col>
      <xdr:colOff>19050</xdr:colOff>
      <xdr:row>52</xdr:row>
      <xdr:rowOff>66675</xdr:rowOff>
    </xdr:from>
    <xdr:to>
      <xdr:col>51</xdr:col>
      <xdr:colOff>381000</xdr:colOff>
      <xdr:row>55</xdr:row>
      <xdr:rowOff>38100</xdr:rowOff>
    </xdr:to>
    <xdr:sp>
      <xdr:nvSpPr>
        <xdr:cNvPr id="455" name="Rectangle 455"/>
        <xdr:cNvSpPr>
          <a:spLocks/>
        </xdr:cNvSpPr>
      </xdr:nvSpPr>
      <xdr:spPr>
        <a:xfrm>
          <a:off x="31222950" y="10544175"/>
          <a:ext cx="361950" cy="4572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6
</a:t>
          </a:r>
        </a:p>
      </xdr:txBody>
    </xdr:sp>
    <xdr:clientData/>
  </xdr:twoCellAnchor>
  <xdr:twoCellAnchor>
    <xdr:from>
      <xdr:col>51</xdr:col>
      <xdr:colOff>85725</xdr:colOff>
      <xdr:row>38</xdr:row>
      <xdr:rowOff>152400</xdr:rowOff>
    </xdr:from>
    <xdr:to>
      <xdr:col>51</xdr:col>
      <xdr:colOff>447675</xdr:colOff>
      <xdr:row>44</xdr:row>
      <xdr:rowOff>66675</xdr:rowOff>
    </xdr:to>
    <xdr:sp>
      <xdr:nvSpPr>
        <xdr:cNvPr id="456" name="Rectangle 456"/>
        <xdr:cNvSpPr>
          <a:spLocks/>
        </xdr:cNvSpPr>
      </xdr:nvSpPr>
      <xdr:spPr>
        <a:xfrm>
          <a:off x="31289625" y="8362950"/>
          <a:ext cx="361950" cy="8858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4
</a:t>
          </a:r>
        </a:p>
      </xdr:txBody>
    </xdr:sp>
    <xdr:clientData/>
  </xdr:twoCellAnchor>
  <xdr:twoCellAnchor>
    <xdr:from>
      <xdr:col>53</xdr:col>
      <xdr:colOff>180975</xdr:colOff>
      <xdr:row>41</xdr:row>
      <xdr:rowOff>114300</xdr:rowOff>
    </xdr:from>
    <xdr:to>
      <xdr:col>53</xdr:col>
      <xdr:colOff>504825</xdr:colOff>
      <xdr:row>46</xdr:row>
      <xdr:rowOff>47625</xdr:rowOff>
    </xdr:to>
    <xdr:sp>
      <xdr:nvSpPr>
        <xdr:cNvPr id="457" name="Rectangle 457"/>
        <xdr:cNvSpPr>
          <a:spLocks/>
        </xdr:cNvSpPr>
      </xdr:nvSpPr>
      <xdr:spPr>
        <a:xfrm>
          <a:off x="32604075" y="8810625"/>
          <a:ext cx="323850" cy="7429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2</a:t>
          </a:r>
        </a:p>
      </xdr:txBody>
    </xdr:sp>
    <xdr:clientData/>
  </xdr:twoCellAnchor>
  <xdr:twoCellAnchor>
    <xdr:from>
      <xdr:col>53</xdr:col>
      <xdr:colOff>152400</xdr:colOff>
      <xdr:row>34</xdr:row>
      <xdr:rowOff>76200</xdr:rowOff>
    </xdr:from>
    <xdr:to>
      <xdr:col>53</xdr:col>
      <xdr:colOff>514350</xdr:colOff>
      <xdr:row>40</xdr:row>
      <xdr:rowOff>28575</xdr:rowOff>
    </xdr:to>
    <xdr:sp>
      <xdr:nvSpPr>
        <xdr:cNvPr id="458" name="Rectangle 458"/>
        <xdr:cNvSpPr>
          <a:spLocks/>
        </xdr:cNvSpPr>
      </xdr:nvSpPr>
      <xdr:spPr>
        <a:xfrm>
          <a:off x="32575500" y="7639050"/>
          <a:ext cx="361950" cy="9239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Спортивная 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53</xdr:col>
      <xdr:colOff>0</xdr:colOff>
      <xdr:row>72</xdr:row>
      <xdr:rowOff>0</xdr:rowOff>
    </xdr:from>
    <xdr:to>
      <xdr:col>54</xdr:col>
      <xdr:colOff>9525</xdr:colOff>
      <xdr:row>72</xdr:row>
      <xdr:rowOff>0</xdr:rowOff>
    </xdr:to>
    <xdr:sp>
      <xdr:nvSpPr>
        <xdr:cNvPr id="459" name="Line 459"/>
        <xdr:cNvSpPr>
          <a:spLocks/>
        </xdr:cNvSpPr>
      </xdr:nvSpPr>
      <xdr:spPr>
        <a:xfrm>
          <a:off x="32423100" y="13716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390525</xdr:colOff>
      <xdr:row>70</xdr:row>
      <xdr:rowOff>142875</xdr:rowOff>
    </xdr:from>
    <xdr:to>
      <xdr:col>52</xdr:col>
      <xdr:colOff>600075</xdr:colOff>
      <xdr:row>72</xdr:row>
      <xdr:rowOff>0</xdr:rowOff>
    </xdr:to>
    <xdr:sp>
      <xdr:nvSpPr>
        <xdr:cNvPr id="460" name="Line 460"/>
        <xdr:cNvSpPr>
          <a:spLocks/>
        </xdr:cNvSpPr>
      </xdr:nvSpPr>
      <xdr:spPr>
        <a:xfrm flipH="1" flipV="1">
          <a:off x="32204025" y="13535025"/>
          <a:ext cx="209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71</xdr:row>
      <xdr:rowOff>9525</xdr:rowOff>
    </xdr:from>
    <xdr:to>
      <xdr:col>52</xdr:col>
      <xdr:colOff>104775</xdr:colOff>
      <xdr:row>71</xdr:row>
      <xdr:rowOff>9525</xdr:rowOff>
    </xdr:to>
    <xdr:sp>
      <xdr:nvSpPr>
        <xdr:cNvPr id="461" name="Line 461"/>
        <xdr:cNvSpPr>
          <a:spLocks/>
        </xdr:cNvSpPr>
      </xdr:nvSpPr>
      <xdr:spPr>
        <a:xfrm>
          <a:off x="31222950" y="135636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60</xdr:row>
      <xdr:rowOff>152400</xdr:rowOff>
    </xdr:from>
    <xdr:to>
      <xdr:col>52</xdr:col>
      <xdr:colOff>85725</xdr:colOff>
      <xdr:row>60</xdr:row>
      <xdr:rowOff>152400</xdr:rowOff>
    </xdr:to>
    <xdr:sp>
      <xdr:nvSpPr>
        <xdr:cNvPr id="462" name="Line 462"/>
        <xdr:cNvSpPr>
          <a:spLocks/>
        </xdr:cNvSpPr>
      </xdr:nvSpPr>
      <xdr:spPr>
        <a:xfrm>
          <a:off x="31213425" y="119253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95250</xdr:colOff>
      <xdr:row>61</xdr:row>
      <xdr:rowOff>0</xdr:rowOff>
    </xdr:from>
    <xdr:to>
      <xdr:col>52</xdr:col>
      <xdr:colOff>266700</xdr:colOff>
      <xdr:row>62</xdr:row>
      <xdr:rowOff>114300</xdr:rowOff>
    </xdr:to>
    <xdr:sp>
      <xdr:nvSpPr>
        <xdr:cNvPr id="463" name="Line 463"/>
        <xdr:cNvSpPr>
          <a:spLocks/>
        </xdr:cNvSpPr>
      </xdr:nvSpPr>
      <xdr:spPr>
        <a:xfrm>
          <a:off x="31908750" y="11934825"/>
          <a:ext cx="171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600075</xdr:colOff>
      <xdr:row>57</xdr:row>
      <xdr:rowOff>19050</xdr:rowOff>
    </xdr:from>
    <xdr:to>
      <xdr:col>52</xdr:col>
      <xdr:colOff>76200</xdr:colOff>
      <xdr:row>57</xdr:row>
      <xdr:rowOff>19050</xdr:rowOff>
    </xdr:to>
    <xdr:sp>
      <xdr:nvSpPr>
        <xdr:cNvPr id="464" name="Line 464"/>
        <xdr:cNvSpPr>
          <a:spLocks/>
        </xdr:cNvSpPr>
      </xdr:nvSpPr>
      <xdr:spPr>
        <a:xfrm>
          <a:off x="31194375" y="113061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54</xdr:row>
      <xdr:rowOff>0</xdr:rowOff>
    </xdr:from>
    <xdr:to>
      <xdr:col>52</xdr:col>
      <xdr:colOff>66675</xdr:colOff>
      <xdr:row>57</xdr:row>
      <xdr:rowOff>19050</xdr:rowOff>
    </xdr:to>
    <xdr:sp>
      <xdr:nvSpPr>
        <xdr:cNvPr id="465" name="Line 465"/>
        <xdr:cNvSpPr>
          <a:spLocks/>
        </xdr:cNvSpPr>
      </xdr:nvSpPr>
      <xdr:spPr>
        <a:xfrm flipV="1">
          <a:off x="31880175" y="108013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56</xdr:row>
      <xdr:rowOff>0</xdr:rowOff>
    </xdr:from>
    <xdr:to>
      <xdr:col>53</xdr:col>
      <xdr:colOff>600075</xdr:colOff>
      <xdr:row>56</xdr:row>
      <xdr:rowOff>0</xdr:rowOff>
    </xdr:to>
    <xdr:sp>
      <xdr:nvSpPr>
        <xdr:cNvPr id="466" name="Line 466"/>
        <xdr:cNvSpPr>
          <a:spLocks/>
        </xdr:cNvSpPr>
      </xdr:nvSpPr>
      <xdr:spPr>
        <a:xfrm>
          <a:off x="32432625" y="11125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514350</xdr:colOff>
      <xdr:row>53</xdr:row>
      <xdr:rowOff>57150</xdr:rowOff>
    </xdr:from>
    <xdr:to>
      <xdr:col>53</xdr:col>
      <xdr:colOff>9525</xdr:colOff>
      <xdr:row>56</xdr:row>
      <xdr:rowOff>9525</xdr:rowOff>
    </xdr:to>
    <xdr:sp>
      <xdr:nvSpPr>
        <xdr:cNvPr id="467" name="Line 467"/>
        <xdr:cNvSpPr>
          <a:spLocks/>
        </xdr:cNvSpPr>
      </xdr:nvSpPr>
      <xdr:spPr>
        <a:xfrm flipH="1" flipV="1">
          <a:off x="32327850" y="10696575"/>
          <a:ext cx="104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49</xdr:row>
      <xdr:rowOff>152400</xdr:rowOff>
    </xdr:from>
    <xdr:to>
      <xdr:col>52</xdr:col>
      <xdr:colOff>333375</xdr:colOff>
      <xdr:row>50</xdr:row>
      <xdr:rowOff>0</xdr:rowOff>
    </xdr:to>
    <xdr:sp>
      <xdr:nvSpPr>
        <xdr:cNvPr id="468" name="Line 468"/>
        <xdr:cNvSpPr>
          <a:spLocks/>
        </xdr:cNvSpPr>
      </xdr:nvSpPr>
      <xdr:spPr>
        <a:xfrm>
          <a:off x="31213425" y="10144125"/>
          <a:ext cx="933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47</xdr:row>
      <xdr:rowOff>152400</xdr:rowOff>
    </xdr:from>
    <xdr:to>
      <xdr:col>54</xdr:col>
      <xdr:colOff>19050</xdr:colOff>
      <xdr:row>47</xdr:row>
      <xdr:rowOff>152400</xdr:rowOff>
    </xdr:to>
    <xdr:sp>
      <xdr:nvSpPr>
        <xdr:cNvPr id="469" name="Line 469"/>
        <xdr:cNvSpPr>
          <a:spLocks/>
        </xdr:cNvSpPr>
      </xdr:nvSpPr>
      <xdr:spPr>
        <a:xfrm>
          <a:off x="32423100" y="9820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45</xdr:row>
      <xdr:rowOff>95250</xdr:rowOff>
    </xdr:from>
    <xdr:to>
      <xdr:col>53</xdr:col>
      <xdr:colOff>9525</xdr:colOff>
      <xdr:row>48</xdr:row>
      <xdr:rowOff>0</xdr:rowOff>
    </xdr:to>
    <xdr:sp>
      <xdr:nvSpPr>
        <xdr:cNvPr id="470" name="Line 470"/>
        <xdr:cNvSpPr>
          <a:spLocks/>
        </xdr:cNvSpPr>
      </xdr:nvSpPr>
      <xdr:spPr>
        <a:xfrm flipV="1">
          <a:off x="32423100" y="9439275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46</xdr:row>
      <xdr:rowOff>152400</xdr:rowOff>
    </xdr:from>
    <xdr:to>
      <xdr:col>52</xdr:col>
      <xdr:colOff>19050</xdr:colOff>
      <xdr:row>46</xdr:row>
      <xdr:rowOff>152400</xdr:rowOff>
    </xdr:to>
    <xdr:sp>
      <xdr:nvSpPr>
        <xdr:cNvPr id="471" name="Line 471"/>
        <xdr:cNvSpPr>
          <a:spLocks/>
        </xdr:cNvSpPr>
      </xdr:nvSpPr>
      <xdr:spPr>
        <a:xfrm>
          <a:off x="31203900" y="96583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45</xdr:row>
      <xdr:rowOff>85725</xdr:rowOff>
    </xdr:from>
    <xdr:to>
      <xdr:col>52</xdr:col>
      <xdr:colOff>171450</xdr:colOff>
      <xdr:row>47</xdr:row>
      <xdr:rowOff>0</xdr:rowOff>
    </xdr:to>
    <xdr:sp>
      <xdr:nvSpPr>
        <xdr:cNvPr id="472" name="Line 472"/>
        <xdr:cNvSpPr>
          <a:spLocks/>
        </xdr:cNvSpPr>
      </xdr:nvSpPr>
      <xdr:spPr>
        <a:xfrm flipV="1">
          <a:off x="31823025" y="9429750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36</xdr:row>
      <xdr:rowOff>152400</xdr:rowOff>
    </xdr:from>
    <xdr:to>
      <xdr:col>54</xdr:col>
      <xdr:colOff>19050</xdr:colOff>
      <xdr:row>36</xdr:row>
      <xdr:rowOff>152400</xdr:rowOff>
    </xdr:to>
    <xdr:sp>
      <xdr:nvSpPr>
        <xdr:cNvPr id="473" name="Line 473"/>
        <xdr:cNvSpPr>
          <a:spLocks/>
        </xdr:cNvSpPr>
      </xdr:nvSpPr>
      <xdr:spPr>
        <a:xfrm>
          <a:off x="32442150" y="8039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36</xdr:row>
      <xdr:rowOff>152400</xdr:rowOff>
    </xdr:from>
    <xdr:to>
      <xdr:col>53</xdr:col>
      <xdr:colOff>19050</xdr:colOff>
      <xdr:row>38</xdr:row>
      <xdr:rowOff>104775</xdr:rowOff>
    </xdr:to>
    <xdr:sp>
      <xdr:nvSpPr>
        <xdr:cNvPr id="474" name="Line 474"/>
        <xdr:cNvSpPr>
          <a:spLocks/>
        </xdr:cNvSpPr>
      </xdr:nvSpPr>
      <xdr:spPr>
        <a:xfrm>
          <a:off x="32442150" y="80391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66</xdr:row>
      <xdr:rowOff>95250</xdr:rowOff>
    </xdr:from>
    <xdr:to>
      <xdr:col>58</xdr:col>
      <xdr:colOff>381000</xdr:colOff>
      <xdr:row>68</xdr:row>
      <xdr:rowOff>0</xdr:rowOff>
    </xdr:to>
    <xdr:sp>
      <xdr:nvSpPr>
        <xdr:cNvPr id="475" name="Rectangle 475"/>
        <xdr:cNvSpPr>
          <a:spLocks/>
        </xdr:cNvSpPr>
      </xdr:nvSpPr>
      <xdr:spPr>
        <a:xfrm>
          <a:off x="35623500" y="128397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161925</xdr:colOff>
      <xdr:row>61</xdr:row>
      <xdr:rowOff>114300</xdr:rowOff>
    </xdr:from>
    <xdr:to>
      <xdr:col>58</xdr:col>
      <xdr:colOff>390525</xdr:colOff>
      <xdr:row>63</xdr:row>
      <xdr:rowOff>19050</xdr:rowOff>
    </xdr:to>
    <xdr:sp>
      <xdr:nvSpPr>
        <xdr:cNvPr id="476" name="Rectangle 476"/>
        <xdr:cNvSpPr>
          <a:spLocks/>
        </xdr:cNvSpPr>
      </xdr:nvSpPr>
      <xdr:spPr>
        <a:xfrm>
          <a:off x="35633025" y="120491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238125</xdr:colOff>
      <xdr:row>68</xdr:row>
      <xdr:rowOff>0</xdr:rowOff>
    </xdr:from>
    <xdr:to>
      <xdr:col>58</xdr:col>
      <xdr:colOff>257175</xdr:colOff>
      <xdr:row>74</xdr:row>
      <xdr:rowOff>66675</xdr:rowOff>
    </xdr:to>
    <xdr:sp>
      <xdr:nvSpPr>
        <xdr:cNvPr id="477" name="Line 477"/>
        <xdr:cNvSpPr>
          <a:spLocks/>
        </xdr:cNvSpPr>
      </xdr:nvSpPr>
      <xdr:spPr>
        <a:xfrm flipV="1">
          <a:off x="35709225" y="13068300"/>
          <a:ext cx="19050" cy="1038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68</xdr:row>
      <xdr:rowOff>0</xdr:rowOff>
    </xdr:from>
    <xdr:to>
      <xdr:col>60</xdr:col>
      <xdr:colOff>104775</xdr:colOff>
      <xdr:row>68</xdr:row>
      <xdr:rowOff>0</xdr:rowOff>
    </xdr:to>
    <xdr:sp>
      <xdr:nvSpPr>
        <xdr:cNvPr id="478" name="Line 478"/>
        <xdr:cNvSpPr>
          <a:spLocks/>
        </xdr:cNvSpPr>
      </xdr:nvSpPr>
      <xdr:spPr>
        <a:xfrm>
          <a:off x="36090225" y="130683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238125</xdr:colOff>
      <xdr:row>71</xdr:row>
      <xdr:rowOff>0</xdr:rowOff>
    </xdr:from>
    <xdr:to>
      <xdr:col>59</xdr:col>
      <xdr:colOff>9525</xdr:colOff>
      <xdr:row>73</xdr:row>
      <xdr:rowOff>0</xdr:rowOff>
    </xdr:to>
    <xdr:sp>
      <xdr:nvSpPr>
        <xdr:cNvPr id="479" name="Line 479"/>
        <xdr:cNvSpPr>
          <a:spLocks/>
        </xdr:cNvSpPr>
      </xdr:nvSpPr>
      <xdr:spPr>
        <a:xfrm flipH="1">
          <a:off x="35709225" y="13554075"/>
          <a:ext cx="381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257175</xdr:colOff>
      <xdr:row>63</xdr:row>
      <xdr:rowOff>9525</xdr:rowOff>
    </xdr:from>
    <xdr:to>
      <xdr:col>58</xdr:col>
      <xdr:colOff>266700</xdr:colOff>
      <xdr:row>66</xdr:row>
      <xdr:rowOff>95250</xdr:rowOff>
    </xdr:to>
    <xdr:sp>
      <xdr:nvSpPr>
        <xdr:cNvPr id="480" name="Line 480"/>
        <xdr:cNvSpPr>
          <a:spLocks/>
        </xdr:cNvSpPr>
      </xdr:nvSpPr>
      <xdr:spPr>
        <a:xfrm flipV="1">
          <a:off x="35728275" y="12268200"/>
          <a:ext cx="95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62</xdr:row>
      <xdr:rowOff>0</xdr:rowOff>
    </xdr:from>
    <xdr:to>
      <xdr:col>60</xdr:col>
      <xdr:colOff>9525</xdr:colOff>
      <xdr:row>62</xdr:row>
      <xdr:rowOff>0</xdr:rowOff>
    </xdr:to>
    <xdr:sp>
      <xdr:nvSpPr>
        <xdr:cNvPr id="481" name="Line 481"/>
        <xdr:cNvSpPr>
          <a:spLocks/>
        </xdr:cNvSpPr>
      </xdr:nvSpPr>
      <xdr:spPr>
        <a:xfrm>
          <a:off x="36080700" y="12096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257175</xdr:colOff>
      <xdr:row>65</xdr:row>
      <xdr:rowOff>0</xdr:rowOff>
    </xdr:from>
    <xdr:to>
      <xdr:col>59</xdr:col>
      <xdr:colOff>0</xdr:colOff>
      <xdr:row>65</xdr:row>
      <xdr:rowOff>133350</xdr:rowOff>
    </xdr:to>
    <xdr:sp>
      <xdr:nvSpPr>
        <xdr:cNvPr id="482" name="Line 482"/>
        <xdr:cNvSpPr>
          <a:spLocks/>
        </xdr:cNvSpPr>
      </xdr:nvSpPr>
      <xdr:spPr>
        <a:xfrm flipH="1">
          <a:off x="35728275" y="12582525"/>
          <a:ext cx="3524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171450</xdr:colOff>
      <xdr:row>59</xdr:row>
      <xdr:rowOff>66675</xdr:rowOff>
    </xdr:from>
    <xdr:to>
      <xdr:col>58</xdr:col>
      <xdr:colOff>400050</xdr:colOff>
      <xdr:row>60</xdr:row>
      <xdr:rowOff>133350</xdr:rowOff>
    </xdr:to>
    <xdr:sp>
      <xdr:nvSpPr>
        <xdr:cNvPr id="483" name="Rectangle 483"/>
        <xdr:cNvSpPr>
          <a:spLocks/>
        </xdr:cNvSpPr>
      </xdr:nvSpPr>
      <xdr:spPr>
        <a:xfrm>
          <a:off x="35642550" y="116776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276225</xdr:colOff>
      <xdr:row>60</xdr:row>
      <xdr:rowOff>133350</xdr:rowOff>
    </xdr:from>
    <xdr:to>
      <xdr:col>58</xdr:col>
      <xdr:colOff>276225</xdr:colOff>
      <xdr:row>61</xdr:row>
      <xdr:rowOff>114300</xdr:rowOff>
    </xdr:to>
    <xdr:sp>
      <xdr:nvSpPr>
        <xdr:cNvPr id="484" name="Line 484"/>
        <xdr:cNvSpPr>
          <a:spLocks/>
        </xdr:cNvSpPr>
      </xdr:nvSpPr>
      <xdr:spPr>
        <a:xfrm flipV="1">
          <a:off x="35747325" y="11906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57</xdr:row>
      <xdr:rowOff>66675</xdr:rowOff>
    </xdr:from>
    <xdr:to>
      <xdr:col>58</xdr:col>
      <xdr:colOff>295275</xdr:colOff>
      <xdr:row>59</xdr:row>
      <xdr:rowOff>66675</xdr:rowOff>
    </xdr:to>
    <xdr:sp>
      <xdr:nvSpPr>
        <xdr:cNvPr id="485" name="Line 485"/>
        <xdr:cNvSpPr>
          <a:spLocks/>
        </xdr:cNvSpPr>
      </xdr:nvSpPr>
      <xdr:spPr>
        <a:xfrm flipV="1">
          <a:off x="35756850" y="11353800"/>
          <a:ext cx="9525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59</xdr:row>
      <xdr:rowOff>0</xdr:rowOff>
    </xdr:from>
    <xdr:to>
      <xdr:col>60</xdr:col>
      <xdr:colOff>47625</xdr:colOff>
      <xdr:row>59</xdr:row>
      <xdr:rowOff>0</xdr:rowOff>
    </xdr:to>
    <xdr:sp>
      <xdr:nvSpPr>
        <xdr:cNvPr id="486" name="Line 486"/>
        <xdr:cNvSpPr>
          <a:spLocks/>
        </xdr:cNvSpPr>
      </xdr:nvSpPr>
      <xdr:spPr>
        <a:xfrm>
          <a:off x="36080700" y="116109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61</xdr:row>
      <xdr:rowOff>47625</xdr:rowOff>
    </xdr:from>
    <xdr:to>
      <xdr:col>59</xdr:col>
      <xdr:colOff>19050</xdr:colOff>
      <xdr:row>62</xdr:row>
      <xdr:rowOff>9525</xdr:rowOff>
    </xdr:to>
    <xdr:sp>
      <xdr:nvSpPr>
        <xdr:cNvPr id="487" name="Line 487"/>
        <xdr:cNvSpPr>
          <a:spLocks/>
        </xdr:cNvSpPr>
      </xdr:nvSpPr>
      <xdr:spPr>
        <a:xfrm flipH="1" flipV="1">
          <a:off x="35756850" y="11982450"/>
          <a:ext cx="342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171450</xdr:colOff>
      <xdr:row>56</xdr:row>
      <xdr:rowOff>19050</xdr:rowOff>
    </xdr:from>
    <xdr:to>
      <xdr:col>58</xdr:col>
      <xdr:colOff>400050</xdr:colOff>
      <xdr:row>57</xdr:row>
      <xdr:rowOff>85725</xdr:rowOff>
    </xdr:to>
    <xdr:sp>
      <xdr:nvSpPr>
        <xdr:cNvPr id="488" name="Rectangle 488"/>
        <xdr:cNvSpPr>
          <a:spLocks/>
        </xdr:cNvSpPr>
      </xdr:nvSpPr>
      <xdr:spPr>
        <a:xfrm>
          <a:off x="35642550" y="111442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53</xdr:row>
      <xdr:rowOff>57150</xdr:rowOff>
    </xdr:from>
    <xdr:to>
      <xdr:col>58</xdr:col>
      <xdr:colOff>295275</xdr:colOff>
      <xdr:row>56</xdr:row>
      <xdr:rowOff>28575</xdr:rowOff>
    </xdr:to>
    <xdr:sp>
      <xdr:nvSpPr>
        <xdr:cNvPr id="489" name="Line 489"/>
        <xdr:cNvSpPr>
          <a:spLocks/>
        </xdr:cNvSpPr>
      </xdr:nvSpPr>
      <xdr:spPr>
        <a:xfrm flipV="1">
          <a:off x="35756850" y="10696575"/>
          <a:ext cx="95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56</xdr:row>
      <xdr:rowOff>0</xdr:rowOff>
    </xdr:from>
    <xdr:to>
      <xdr:col>60</xdr:col>
      <xdr:colOff>47625</xdr:colOff>
      <xdr:row>56</xdr:row>
      <xdr:rowOff>0</xdr:rowOff>
    </xdr:to>
    <xdr:sp>
      <xdr:nvSpPr>
        <xdr:cNvPr id="490" name="Line 490"/>
        <xdr:cNvSpPr>
          <a:spLocks/>
        </xdr:cNvSpPr>
      </xdr:nvSpPr>
      <xdr:spPr>
        <a:xfrm>
          <a:off x="36090225" y="11125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58</xdr:row>
      <xdr:rowOff>114300</xdr:rowOff>
    </xdr:from>
    <xdr:to>
      <xdr:col>59</xdr:col>
      <xdr:colOff>9525</xdr:colOff>
      <xdr:row>59</xdr:row>
      <xdr:rowOff>9525</xdr:rowOff>
    </xdr:to>
    <xdr:sp>
      <xdr:nvSpPr>
        <xdr:cNvPr id="491" name="Line 491"/>
        <xdr:cNvSpPr>
          <a:spLocks/>
        </xdr:cNvSpPr>
      </xdr:nvSpPr>
      <xdr:spPr>
        <a:xfrm flipH="1" flipV="1">
          <a:off x="35756850" y="11563350"/>
          <a:ext cx="333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52</xdr:row>
      <xdr:rowOff>0</xdr:rowOff>
    </xdr:from>
    <xdr:to>
      <xdr:col>58</xdr:col>
      <xdr:colOff>371475</xdr:colOff>
      <xdr:row>53</xdr:row>
      <xdr:rowOff>66675</xdr:rowOff>
    </xdr:to>
    <xdr:sp>
      <xdr:nvSpPr>
        <xdr:cNvPr id="492" name="Rectangle 492"/>
        <xdr:cNvSpPr>
          <a:spLocks/>
        </xdr:cNvSpPr>
      </xdr:nvSpPr>
      <xdr:spPr>
        <a:xfrm>
          <a:off x="35613975" y="104775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54</xdr:row>
      <xdr:rowOff>114300</xdr:rowOff>
    </xdr:from>
    <xdr:to>
      <xdr:col>59</xdr:col>
      <xdr:colOff>9525</xdr:colOff>
      <xdr:row>55</xdr:row>
      <xdr:rowOff>9525</xdr:rowOff>
    </xdr:to>
    <xdr:sp>
      <xdr:nvSpPr>
        <xdr:cNvPr id="493" name="Line 493"/>
        <xdr:cNvSpPr>
          <a:spLocks/>
        </xdr:cNvSpPr>
      </xdr:nvSpPr>
      <xdr:spPr>
        <a:xfrm flipH="1" flipV="1">
          <a:off x="35756850" y="10915650"/>
          <a:ext cx="333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52</xdr:row>
      <xdr:rowOff>0</xdr:rowOff>
    </xdr:from>
    <xdr:to>
      <xdr:col>60</xdr:col>
      <xdr:colOff>95250</xdr:colOff>
      <xdr:row>52</xdr:row>
      <xdr:rowOff>0</xdr:rowOff>
    </xdr:to>
    <xdr:sp>
      <xdr:nvSpPr>
        <xdr:cNvPr id="494" name="Line 494"/>
        <xdr:cNvSpPr>
          <a:spLocks/>
        </xdr:cNvSpPr>
      </xdr:nvSpPr>
      <xdr:spPr>
        <a:xfrm>
          <a:off x="36099750" y="104775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47</xdr:row>
      <xdr:rowOff>133350</xdr:rowOff>
    </xdr:from>
    <xdr:to>
      <xdr:col>58</xdr:col>
      <xdr:colOff>419100</xdr:colOff>
      <xdr:row>49</xdr:row>
      <xdr:rowOff>38100</xdr:rowOff>
    </xdr:to>
    <xdr:sp>
      <xdr:nvSpPr>
        <xdr:cNvPr id="495" name="Rectangle 495"/>
        <xdr:cNvSpPr>
          <a:spLocks/>
        </xdr:cNvSpPr>
      </xdr:nvSpPr>
      <xdr:spPr>
        <a:xfrm>
          <a:off x="35661600" y="98012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50</xdr:row>
      <xdr:rowOff>114300</xdr:rowOff>
    </xdr:from>
    <xdr:to>
      <xdr:col>59</xdr:col>
      <xdr:colOff>9525</xdr:colOff>
      <xdr:row>51</xdr:row>
      <xdr:rowOff>9525</xdr:rowOff>
    </xdr:to>
    <xdr:sp>
      <xdr:nvSpPr>
        <xdr:cNvPr id="496" name="Line 496"/>
        <xdr:cNvSpPr>
          <a:spLocks/>
        </xdr:cNvSpPr>
      </xdr:nvSpPr>
      <xdr:spPr>
        <a:xfrm flipH="1" flipV="1">
          <a:off x="35756850" y="10267950"/>
          <a:ext cx="333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295275</xdr:colOff>
      <xdr:row>49</xdr:row>
      <xdr:rowOff>38100</xdr:rowOff>
    </xdr:from>
    <xdr:to>
      <xdr:col>58</xdr:col>
      <xdr:colOff>304800</xdr:colOff>
      <xdr:row>52</xdr:row>
      <xdr:rowOff>9525</xdr:rowOff>
    </xdr:to>
    <xdr:sp>
      <xdr:nvSpPr>
        <xdr:cNvPr id="497" name="Line 497"/>
        <xdr:cNvSpPr>
          <a:spLocks/>
        </xdr:cNvSpPr>
      </xdr:nvSpPr>
      <xdr:spPr>
        <a:xfrm flipV="1">
          <a:off x="35766375" y="10029825"/>
          <a:ext cx="95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48</xdr:row>
      <xdr:rowOff>9525</xdr:rowOff>
    </xdr:from>
    <xdr:to>
      <xdr:col>60</xdr:col>
      <xdr:colOff>104775</xdr:colOff>
      <xdr:row>48</xdr:row>
      <xdr:rowOff>9525</xdr:rowOff>
    </xdr:to>
    <xdr:sp>
      <xdr:nvSpPr>
        <xdr:cNvPr id="498" name="Line 498"/>
        <xdr:cNvSpPr>
          <a:spLocks/>
        </xdr:cNvSpPr>
      </xdr:nvSpPr>
      <xdr:spPr>
        <a:xfrm>
          <a:off x="36090225" y="9839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209550</xdr:colOff>
      <xdr:row>45</xdr:row>
      <xdr:rowOff>142875</xdr:rowOff>
    </xdr:from>
    <xdr:to>
      <xdr:col>58</xdr:col>
      <xdr:colOff>438150</xdr:colOff>
      <xdr:row>47</xdr:row>
      <xdr:rowOff>47625</xdr:rowOff>
    </xdr:to>
    <xdr:sp>
      <xdr:nvSpPr>
        <xdr:cNvPr id="499" name="Rectangle 499"/>
        <xdr:cNvSpPr>
          <a:spLocks/>
        </xdr:cNvSpPr>
      </xdr:nvSpPr>
      <xdr:spPr>
        <a:xfrm>
          <a:off x="35680650" y="94869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38100</xdr:rowOff>
    </xdr:from>
    <xdr:to>
      <xdr:col>49</xdr:col>
      <xdr:colOff>66675</xdr:colOff>
      <xdr:row>26</xdr:row>
      <xdr:rowOff>104775</xdr:rowOff>
    </xdr:to>
    <xdr:sp>
      <xdr:nvSpPr>
        <xdr:cNvPr id="500" name="Rectangle 500"/>
        <xdr:cNvSpPr>
          <a:spLocks/>
        </xdr:cNvSpPr>
      </xdr:nvSpPr>
      <xdr:spPr>
        <a:xfrm>
          <a:off x="29822775" y="6105525"/>
          <a:ext cx="22860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47</xdr:row>
      <xdr:rowOff>114300</xdr:rowOff>
    </xdr:from>
    <xdr:to>
      <xdr:col>59</xdr:col>
      <xdr:colOff>9525</xdr:colOff>
      <xdr:row>48</xdr:row>
      <xdr:rowOff>9525</xdr:rowOff>
    </xdr:to>
    <xdr:sp>
      <xdr:nvSpPr>
        <xdr:cNvPr id="501" name="Line 501"/>
        <xdr:cNvSpPr>
          <a:spLocks/>
        </xdr:cNvSpPr>
      </xdr:nvSpPr>
      <xdr:spPr>
        <a:xfrm flipH="1" flipV="1">
          <a:off x="35756850" y="9782175"/>
          <a:ext cx="333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45</xdr:row>
      <xdr:rowOff>0</xdr:rowOff>
    </xdr:from>
    <xdr:to>
      <xdr:col>60</xdr:col>
      <xdr:colOff>85725</xdr:colOff>
      <xdr:row>45</xdr:row>
      <xdr:rowOff>9525</xdr:rowOff>
    </xdr:to>
    <xdr:sp>
      <xdr:nvSpPr>
        <xdr:cNvPr id="502" name="Line 502"/>
        <xdr:cNvSpPr>
          <a:spLocks/>
        </xdr:cNvSpPr>
      </xdr:nvSpPr>
      <xdr:spPr>
        <a:xfrm flipV="1">
          <a:off x="36080700" y="934402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304800</xdr:colOff>
      <xdr:row>47</xdr:row>
      <xdr:rowOff>57150</xdr:rowOff>
    </xdr:from>
    <xdr:to>
      <xdr:col>58</xdr:col>
      <xdr:colOff>314325</xdr:colOff>
      <xdr:row>47</xdr:row>
      <xdr:rowOff>133350</xdr:rowOff>
    </xdr:to>
    <xdr:sp>
      <xdr:nvSpPr>
        <xdr:cNvPr id="503" name="Line 503"/>
        <xdr:cNvSpPr>
          <a:spLocks/>
        </xdr:cNvSpPr>
      </xdr:nvSpPr>
      <xdr:spPr>
        <a:xfrm flipV="1">
          <a:off x="35775900" y="9725025"/>
          <a:ext cx="95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209550</xdr:colOff>
      <xdr:row>42</xdr:row>
      <xdr:rowOff>76200</xdr:rowOff>
    </xdr:from>
    <xdr:to>
      <xdr:col>58</xdr:col>
      <xdr:colOff>438150</xdr:colOff>
      <xdr:row>43</xdr:row>
      <xdr:rowOff>142875</xdr:rowOff>
    </xdr:to>
    <xdr:sp>
      <xdr:nvSpPr>
        <xdr:cNvPr id="504" name="Rectangle 504"/>
        <xdr:cNvSpPr>
          <a:spLocks/>
        </xdr:cNvSpPr>
      </xdr:nvSpPr>
      <xdr:spPr>
        <a:xfrm>
          <a:off x="35680650" y="89344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371475</xdr:colOff>
      <xdr:row>44</xdr:row>
      <xdr:rowOff>114300</xdr:rowOff>
    </xdr:from>
    <xdr:to>
      <xdr:col>59</xdr:col>
      <xdr:colOff>9525</xdr:colOff>
      <xdr:row>45</xdr:row>
      <xdr:rowOff>9525</xdr:rowOff>
    </xdr:to>
    <xdr:sp>
      <xdr:nvSpPr>
        <xdr:cNvPr id="505" name="Line 505"/>
        <xdr:cNvSpPr>
          <a:spLocks/>
        </xdr:cNvSpPr>
      </xdr:nvSpPr>
      <xdr:spPr>
        <a:xfrm flipH="1" flipV="1">
          <a:off x="35842575" y="9296400"/>
          <a:ext cx="2476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42</xdr:row>
      <xdr:rowOff>9525</xdr:rowOff>
    </xdr:from>
    <xdr:to>
      <xdr:col>60</xdr:col>
      <xdr:colOff>19050</xdr:colOff>
      <xdr:row>42</xdr:row>
      <xdr:rowOff>9525</xdr:rowOff>
    </xdr:to>
    <xdr:sp>
      <xdr:nvSpPr>
        <xdr:cNvPr id="506" name="Line 506"/>
        <xdr:cNvSpPr>
          <a:spLocks/>
        </xdr:cNvSpPr>
      </xdr:nvSpPr>
      <xdr:spPr>
        <a:xfrm>
          <a:off x="36090225" y="8867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247650</xdr:colOff>
      <xdr:row>36</xdr:row>
      <xdr:rowOff>133350</xdr:rowOff>
    </xdr:from>
    <xdr:to>
      <xdr:col>58</xdr:col>
      <xdr:colOff>476250</xdr:colOff>
      <xdr:row>38</xdr:row>
      <xdr:rowOff>38100</xdr:rowOff>
    </xdr:to>
    <xdr:sp>
      <xdr:nvSpPr>
        <xdr:cNvPr id="507" name="Rectangle 507"/>
        <xdr:cNvSpPr>
          <a:spLocks/>
        </xdr:cNvSpPr>
      </xdr:nvSpPr>
      <xdr:spPr>
        <a:xfrm>
          <a:off x="35718750" y="80200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333375</xdr:colOff>
      <xdr:row>40</xdr:row>
      <xdr:rowOff>95250</xdr:rowOff>
    </xdr:from>
    <xdr:to>
      <xdr:col>59</xdr:col>
      <xdr:colOff>9525</xdr:colOff>
      <xdr:row>41</xdr:row>
      <xdr:rowOff>9525</xdr:rowOff>
    </xdr:to>
    <xdr:sp>
      <xdr:nvSpPr>
        <xdr:cNvPr id="508" name="Line 508"/>
        <xdr:cNvSpPr>
          <a:spLocks/>
        </xdr:cNvSpPr>
      </xdr:nvSpPr>
      <xdr:spPr>
        <a:xfrm flipH="1" flipV="1">
          <a:off x="35804475" y="8629650"/>
          <a:ext cx="2857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41</xdr:row>
      <xdr:rowOff>0</xdr:rowOff>
    </xdr:from>
    <xdr:to>
      <xdr:col>60</xdr:col>
      <xdr:colOff>38100</xdr:colOff>
      <xdr:row>41</xdr:row>
      <xdr:rowOff>0</xdr:rowOff>
    </xdr:to>
    <xdr:sp>
      <xdr:nvSpPr>
        <xdr:cNvPr id="509" name="Line 509"/>
        <xdr:cNvSpPr>
          <a:spLocks/>
        </xdr:cNvSpPr>
      </xdr:nvSpPr>
      <xdr:spPr>
        <a:xfrm>
          <a:off x="36080700" y="8696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266700</xdr:colOff>
      <xdr:row>32</xdr:row>
      <xdr:rowOff>57150</xdr:rowOff>
    </xdr:from>
    <xdr:to>
      <xdr:col>58</xdr:col>
      <xdr:colOff>495300</xdr:colOff>
      <xdr:row>33</xdr:row>
      <xdr:rowOff>123825</xdr:rowOff>
    </xdr:to>
    <xdr:sp>
      <xdr:nvSpPr>
        <xdr:cNvPr id="510" name="Rectangle 510"/>
        <xdr:cNvSpPr>
          <a:spLocks/>
        </xdr:cNvSpPr>
      </xdr:nvSpPr>
      <xdr:spPr>
        <a:xfrm>
          <a:off x="35737800" y="72961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381000</xdr:colOff>
      <xdr:row>36</xdr:row>
      <xdr:rowOff>0</xdr:rowOff>
    </xdr:from>
    <xdr:to>
      <xdr:col>60</xdr:col>
      <xdr:colOff>247650</xdr:colOff>
      <xdr:row>36</xdr:row>
      <xdr:rowOff>0</xdr:rowOff>
    </xdr:to>
    <xdr:sp>
      <xdr:nvSpPr>
        <xdr:cNvPr id="511" name="Line 511"/>
        <xdr:cNvSpPr>
          <a:spLocks/>
        </xdr:cNvSpPr>
      </xdr:nvSpPr>
      <xdr:spPr>
        <a:xfrm>
          <a:off x="35852100" y="78867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276225</xdr:colOff>
      <xdr:row>28</xdr:row>
      <xdr:rowOff>47625</xdr:rowOff>
    </xdr:from>
    <xdr:to>
      <xdr:col>58</xdr:col>
      <xdr:colOff>504825</xdr:colOff>
      <xdr:row>29</xdr:row>
      <xdr:rowOff>114300</xdr:rowOff>
    </xdr:to>
    <xdr:sp>
      <xdr:nvSpPr>
        <xdr:cNvPr id="512" name="Rectangle 512"/>
        <xdr:cNvSpPr>
          <a:spLocks/>
        </xdr:cNvSpPr>
      </xdr:nvSpPr>
      <xdr:spPr>
        <a:xfrm>
          <a:off x="35747325" y="66389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32</xdr:row>
      <xdr:rowOff>9525</xdr:rowOff>
    </xdr:from>
    <xdr:to>
      <xdr:col>60</xdr:col>
      <xdr:colOff>0</xdr:colOff>
      <xdr:row>32</xdr:row>
      <xdr:rowOff>9525</xdr:rowOff>
    </xdr:to>
    <xdr:sp>
      <xdr:nvSpPr>
        <xdr:cNvPr id="513" name="Line 513"/>
        <xdr:cNvSpPr>
          <a:spLocks/>
        </xdr:cNvSpPr>
      </xdr:nvSpPr>
      <xdr:spPr>
        <a:xfrm>
          <a:off x="36099750" y="7248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266700</xdr:colOff>
      <xdr:row>22</xdr:row>
      <xdr:rowOff>152400</xdr:rowOff>
    </xdr:from>
    <xdr:to>
      <xdr:col>58</xdr:col>
      <xdr:colOff>533400</xdr:colOff>
      <xdr:row>24</xdr:row>
      <xdr:rowOff>57150</xdr:rowOff>
    </xdr:to>
    <xdr:sp>
      <xdr:nvSpPr>
        <xdr:cNvPr id="514" name="Rectangle 514"/>
        <xdr:cNvSpPr>
          <a:spLocks/>
        </xdr:cNvSpPr>
      </xdr:nvSpPr>
      <xdr:spPr>
        <a:xfrm>
          <a:off x="35737800" y="5734050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27</xdr:row>
      <xdr:rowOff>9525</xdr:rowOff>
    </xdr:from>
    <xdr:to>
      <xdr:col>60</xdr:col>
      <xdr:colOff>38100</xdr:colOff>
      <xdr:row>27</xdr:row>
      <xdr:rowOff>9525</xdr:rowOff>
    </xdr:to>
    <xdr:sp>
      <xdr:nvSpPr>
        <xdr:cNvPr id="515" name="Line 515"/>
        <xdr:cNvSpPr>
          <a:spLocks/>
        </xdr:cNvSpPr>
      </xdr:nvSpPr>
      <xdr:spPr>
        <a:xfrm>
          <a:off x="36080700" y="6438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43</xdr:row>
      <xdr:rowOff>152400</xdr:rowOff>
    </xdr:from>
    <xdr:to>
      <xdr:col>58</xdr:col>
      <xdr:colOff>323850</xdr:colOff>
      <xdr:row>45</xdr:row>
      <xdr:rowOff>142875</xdr:rowOff>
    </xdr:to>
    <xdr:sp>
      <xdr:nvSpPr>
        <xdr:cNvPr id="516" name="Line 516"/>
        <xdr:cNvSpPr>
          <a:spLocks/>
        </xdr:cNvSpPr>
      </xdr:nvSpPr>
      <xdr:spPr>
        <a:xfrm flipV="1">
          <a:off x="35794950" y="9172575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38</xdr:row>
      <xdr:rowOff>38100</xdr:rowOff>
    </xdr:from>
    <xdr:to>
      <xdr:col>58</xdr:col>
      <xdr:colOff>333375</xdr:colOff>
      <xdr:row>42</xdr:row>
      <xdr:rowOff>76200</xdr:rowOff>
    </xdr:to>
    <xdr:sp>
      <xdr:nvSpPr>
        <xdr:cNvPr id="517" name="Line 517"/>
        <xdr:cNvSpPr>
          <a:spLocks/>
        </xdr:cNvSpPr>
      </xdr:nvSpPr>
      <xdr:spPr>
        <a:xfrm flipV="1">
          <a:off x="35794950" y="8248650"/>
          <a:ext cx="95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352425</xdr:colOff>
      <xdr:row>33</xdr:row>
      <xdr:rowOff>133350</xdr:rowOff>
    </xdr:from>
    <xdr:to>
      <xdr:col>58</xdr:col>
      <xdr:colOff>352425</xdr:colOff>
      <xdr:row>36</xdr:row>
      <xdr:rowOff>133350</xdr:rowOff>
    </xdr:to>
    <xdr:sp>
      <xdr:nvSpPr>
        <xdr:cNvPr id="518" name="Line 518"/>
        <xdr:cNvSpPr>
          <a:spLocks/>
        </xdr:cNvSpPr>
      </xdr:nvSpPr>
      <xdr:spPr>
        <a:xfrm flipV="1">
          <a:off x="35823525" y="75342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361950</xdr:colOff>
      <xdr:row>29</xdr:row>
      <xdr:rowOff>114300</xdr:rowOff>
    </xdr:from>
    <xdr:to>
      <xdr:col>58</xdr:col>
      <xdr:colOff>361950</xdr:colOff>
      <xdr:row>32</xdr:row>
      <xdr:rowOff>47625</xdr:rowOff>
    </xdr:to>
    <xdr:sp>
      <xdr:nvSpPr>
        <xdr:cNvPr id="519" name="Line 519"/>
        <xdr:cNvSpPr>
          <a:spLocks/>
        </xdr:cNvSpPr>
      </xdr:nvSpPr>
      <xdr:spPr>
        <a:xfrm flipV="1">
          <a:off x="35833050" y="6867525"/>
          <a:ext cx="0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371475</xdr:colOff>
      <xdr:row>24</xdr:row>
      <xdr:rowOff>66675</xdr:rowOff>
    </xdr:from>
    <xdr:to>
      <xdr:col>58</xdr:col>
      <xdr:colOff>390525</xdr:colOff>
      <xdr:row>28</xdr:row>
      <xdr:rowOff>47625</xdr:rowOff>
    </xdr:to>
    <xdr:sp>
      <xdr:nvSpPr>
        <xdr:cNvPr id="520" name="Line 520"/>
        <xdr:cNvSpPr>
          <a:spLocks/>
        </xdr:cNvSpPr>
      </xdr:nvSpPr>
      <xdr:spPr>
        <a:xfrm flipV="1">
          <a:off x="35842575" y="5972175"/>
          <a:ext cx="1905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304800</xdr:colOff>
      <xdr:row>52</xdr:row>
      <xdr:rowOff>95250</xdr:rowOff>
    </xdr:from>
    <xdr:to>
      <xdr:col>58</xdr:col>
      <xdr:colOff>57150</xdr:colOff>
      <xdr:row>57</xdr:row>
      <xdr:rowOff>19050</xdr:rowOff>
    </xdr:to>
    <xdr:sp>
      <xdr:nvSpPr>
        <xdr:cNvPr id="521" name="Rectangle 521"/>
        <xdr:cNvSpPr>
          <a:spLocks/>
        </xdr:cNvSpPr>
      </xdr:nvSpPr>
      <xdr:spPr>
        <a:xfrm>
          <a:off x="35166300" y="10572750"/>
          <a:ext cx="361950" cy="7334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11/1, 11/2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57</xdr:col>
      <xdr:colOff>304800</xdr:colOff>
      <xdr:row>65</xdr:row>
      <xdr:rowOff>114300</xdr:rowOff>
    </xdr:from>
    <xdr:to>
      <xdr:col>58</xdr:col>
      <xdr:colOff>57150</xdr:colOff>
      <xdr:row>69</xdr:row>
      <xdr:rowOff>0</xdr:rowOff>
    </xdr:to>
    <xdr:sp>
      <xdr:nvSpPr>
        <xdr:cNvPr id="522" name="Rectangle 522"/>
        <xdr:cNvSpPr>
          <a:spLocks/>
        </xdr:cNvSpPr>
      </xdr:nvSpPr>
      <xdr:spPr>
        <a:xfrm>
          <a:off x="35166300" y="12696825"/>
          <a:ext cx="361950" cy="5334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7/1, 7/2</a:t>
          </a:r>
        </a:p>
      </xdr:txBody>
    </xdr:sp>
    <xdr:clientData/>
  </xdr:twoCellAnchor>
  <xdr:twoCellAnchor>
    <xdr:from>
      <xdr:col>57</xdr:col>
      <xdr:colOff>314325</xdr:colOff>
      <xdr:row>45</xdr:row>
      <xdr:rowOff>133350</xdr:rowOff>
    </xdr:from>
    <xdr:to>
      <xdr:col>58</xdr:col>
      <xdr:colOff>66675</xdr:colOff>
      <xdr:row>49</xdr:row>
      <xdr:rowOff>76200</xdr:rowOff>
    </xdr:to>
    <xdr:sp>
      <xdr:nvSpPr>
        <xdr:cNvPr id="523" name="Rectangle 523"/>
        <xdr:cNvSpPr>
          <a:spLocks/>
        </xdr:cNvSpPr>
      </xdr:nvSpPr>
      <xdr:spPr>
        <a:xfrm>
          <a:off x="35175825" y="9477375"/>
          <a:ext cx="361950" cy="5905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13/1, 13/2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57</xdr:col>
      <xdr:colOff>323850</xdr:colOff>
      <xdr:row>41</xdr:row>
      <xdr:rowOff>152400</xdr:rowOff>
    </xdr:from>
    <xdr:to>
      <xdr:col>58</xdr:col>
      <xdr:colOff>76200</xdr:colOff>
      <xdr:row>44</xdr:row>
      <xdr:rowOff>47625</xdr:rowOff>
    </xdr:to>
    <xdr:sp>
      <xdr:nvSpPr>
        <xdr:cNvPr id="524" name="Rectangle 524"/>
        <xdr:cNvSpPr>
          <a:spLocks/>
        </xdr:cNvSpPr>
      </xdr:nvSpPr>
      <xdr:spPr>
        <a:xfrm>
          <a:off x="35185350" y="8848725"/>
          <a:ext cx="361950" cy="3810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58</xdr:col>
      <xdr:colOff>57150</xdr:colOff>
      <xdr:row>67</xdr:row>
      <xdr:rowOff>76200</xdr:rowOff>
    </xdr:from>
    <xdr:to>
      <xdr:col>58</xdr:col>
      <xdr:colOff>152400</xdr:colOff>
      <xdr:row>68</xdr:row>
      <xdr:rowOff>66675</xdr:rowOff>
    </xdr:to>
    <xdr:sp>
      <xdr:nvSpPr>
        <xdr:cNvPr id="525" name="Line 525"/>
        <xdr:cNvSpPr>
          <a:spLocks/>
        </xdr:cNvSpPr>
      </xdr:nvSpPr>
      <xdr:spPr>
        <a:xfrm flipH="1">
          <a:off x="35528250" y="12982575"/>
          <a:ext cx="952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66</xdr:row>
      <xdr:rowOff>104775</xdr:rowOff>
    </xdr:from>
    <xdr:to>
      <xdr:col>58</xdr:col>
      <xdr:colOff>152400</xdr:colOff>
      <xdr:row>67</xdr:row>
      <xdr:rowOff>76200</xdr:rowOff>
    </xdr:to>
    <xdr:sp>
      <xdr:nvSpPr>
        <xdr:cNvPr id="526" name="Line 526"/>
        <xdr:cNvSpPr>
          <a:spLocks/>
        </xdr:cNvSpPr>
      </xdr:nvSpPr>
      <xdr:spPr>
        <a:xfrm flipH="1" flipV="1">
          <a:off x="35528250" y="12849225"/>
          <a:ext cx="952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276225</xdr:colOff>
      <xdr:row>62</xdr:row>
      <xdr:rowOff>76200</xdr:rowOff>
    </xdr:from>
    <xdr:to>
      <xdr:col>59</xdr:col>
      <xdr:colOff>0</xdr:colOff>
      <xdr:row>62</xdr:row>
      <xdr:rowOff>76200</xdr:rowOff>
    </xdr:to>
    <xdr:sp>
      <xdr:nvSpPr>
        <xdr:cNvPr id="527" name="Line 527"/>
        <xdr:cNvSpPr>
          <a:spLocks/>
        </xdr:cNvSpPr>
      </xdr:nvSpPr>
      <xdr:spPr>
        <a:xfrm>
          <a:off x="35747325" y="12172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59</xdr:row>
      <xdr:rowOff>123825</xdr:rowOff>
    </xdr:from>
    <xdr:to>
      <xdr:col>59</xdr:col>
      <xdr:colOff>0</xdr:colOff>
      <xdr:row>60</xdr:row>
      <xdr:rowOff>19050</xdr:rowOff>
    </xdr:to>
    <xdr:sp>
      <xdr:nvSpPr>
        <xdr:cNvPr id="528" name="Line 528"/>
        <xdr:cNvSpPr>
          <a:spLocks/>
        </xdr:cNvSpPr>
      </xdr:nvSpPr>
      <xdr:spPr>
        <a:xfrm flipV="1">
          <a:off x="35794950" y="11734800"/>
          <a:ext cx="2857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66675</xdr:colOff>
      <xdr:row>62</xdr:row>
      <xdr:rowOff>85725</xdr:rowOff>
    </xdr:from>
    <xdr:to>
      <xdr:col>58</xdr:col>
      <xdr:colOff>152400</xdr:colOff>
      <xdr:row>62</xdr:row>
      <xdr:rowOff>85725</xdr:rowOff>
    </xdr:to>
    <xdr:sp>
      <xdr:nvSpPr>
        <xdr:cNvPr id="529" name="Line 529"/>
        <xdr:cNvSpPr>
          <a:spLocks/>
        </xdr:cNvSpPr>
      </xdr:nvSpPr>
      <xdr:spPr>
        <a:xfrm flipH="1">
          <a:off x="35537775" y="12182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76200</xdr:colOff>
      <xdr:row>60</xdr:row>
      <xdr:rowOff>19050</xdr:rowOff>
    </xdr:from>
    <xdr:to>
      <xdr:col>58</xdr:col>
      <xdr:colOff>180975</xdr:colOff>
      <xdr:row>60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35547300" y="117919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56</xdr:row>
      <xdr:rowOff>114300</xdr:rowOff>
    </xdr:from>
    <xdr:to>
      <xdr:col>58</xdr:col>
      <xdr:colOff>180975</xdr:colOff>
      <xdr:row>56</xdr:row>
      <xdr:rowOff>123825</xdr:rowOff>
    </xdr:to>
    <xdr:sp>
      <xdr:nvSpPr>
        <xdr:cNvPr id="531" name="Line 531"/>
        <xdr:cNvSpPr>
          <a:spLocks/>
        </xdr:cNvSpPr>
      </xdr:nvSpPr>
      <xdr:spPr>
        <a:xfrm flipH="1" flipV="1">
          <a:off x="35528250" y="11239500"/>
          <a:ext cx="1238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</xdr:colOff>
      <xdr:row>53</xdr:row>
      <xdr:rowOff>19050</xdr:rowOff>
    </xdr:from>
    <xdr:to>
      <xdr:col>58</xdr:col>
      <xdr:colOff>133350</xdr:colOff>
      <xdr:row>53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35509200" y="10658475"/>
          <a:ext cx="95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304800</xdr:colOff>
      <xdr:row>48</xdr:row>
      <xdr:rowOff>76200</xdr:rowOff>
    </xdr:from>
    <xdr:to>
      <xdr:col>59</xdr:col>
      <xdr:colOff>0</xdr:colOff>
      <xdr:row>48</xdr:row>
      <xdr:rowOff>76200</xdr:rowOff>
    </xdr:to>
    <xdr:sp>
      <xdr:nvSpPr>
        <xdr:cNvPr id="533" name="Line 533"/>
        <xdr:cNvSpPr>
          <a:spLocks/>
        </xdr:cNvSpPr>
      </xdr:nvSpPr>
      <xdr:spPr>
        <a:xfrm flipH="1">
          <a:off x="35775900" y="9906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371475</xdr:colOff>
      <xdr:row>46</xdr:row>
      <xdr:rowOff>76200</xdr:rowOff>
    </xdr:from>
    <xdr:to>
      <xdr:col>59</xdr:col>
      <xdr:colOff>19050</xdr:colOff>
      <xdr:row>46</xdr:row>
      <xdr:rowOff>76200</xdr:rowOff>
    </xdr:to>
    <xdr:sp>
      <xdr:nvSpPr>
        <xdr:cNvPr id="534" name="Line 534"/>
        <xdr:cNvSpPr>
          <a:spLocks/>
        </xdr:cNvSpPr>
      </xdr:nvSpPr>
      <xdr:spPr>
        <a:xfrm flipH="1">
          <a:off x="35842575" y="95821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48</xdr:row>
      <xdr:rowOff>85725</xdr:rowOff>
    </xdr:from>
    <xdr:to>
      <xdr:col>58</xdr:col>
      <xdr:colOff>190500</xdr:colOff>
      <xdr:row>48</xdr:row>
      <xdr:rowOff>85725</xdr:rowOff>
    </xdr:to>
    <xdr:sp>
      <xdr:nvSpPr>
        <xdr:cNvPr id="535" name="Line 535"/>
        <xdr:cNvSpPr>
          <a:spLocks/>
        </xdr:cNvSpPr>
      </xdr:nvSpPr>
      <xdr:spPr>
        <a:xfrm flipH="1">
          <a:off x="35528250" y="9915525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46</xdr:row>
      <xdr:rowOff>95250</xdr:rowOff>
    </xdr:from>
    <xdr:to>
      <xdr:col>58</xdr:col>
      <xdr:colOff>209550</xdr:colOff>
      <xdr:row>46</xdr:row>
      <xdr:rowOff>95250</xdr:rowOff>
    </xdr:to>
    <xdr:sp>
      <xdr:nvSpPr>
        <xdr:cNvPr id="536" name="Line 536"/>
        <xdr:cNvSpPr>
          <a:spLocks/>
        </xdr:cNvSpPr>
      </xdr:nvSpPr>
      <xdr:spPr>
        <a:xfrm flipH="1">
          <a:off x="35528250" y="9601200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342900</xdr:colOff>
      <xdr:row>42</xdr:row>
      <xdr:rowOff>76200</xdr:rowOff>
    </xdr:from>
    <xdr:to>
      <xdr:col>59</xdr:col>
      <xdr:colOff>19050</xdr:colOff>
      <xdr:row>43</xdr:row>
      <xdr:rowOff>9525</xdr:rowOff>
    </xdr:to>
    <xdr:sp>
      <xdr:nvSpPr>
        <xdr:cNvPr id="537" name="Line 537"/>
        <xdr:cNvSpPr>
          <a:spLocks/>
        </xdr:cNvSpPr>
      </xdr:nvSpPr>
      <xdr:spPr>
        <a:xfrm flipH="1">
          <a:off x="35814000" y="8934450"/>
          <a:ext cx="2857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57150</xdr:colOff>
      <xdr:row>93</xdr:row>
      <xdr:rowOff>47625</xdr:rowOff>
    </xdr:from>
    <xdr:to>
      <xdr:col>63</xdr:col>
      <xdr:colOff>85725</xdr:colOff>
      <xdr:row>95</xdr:row>
      <xdr:rowOff>85725</xdr:rowOff>
    </xdr:to>
    <xdr:sp>
      <xdr:nvSpPr>
        <xdr:cNvPr id="538" name="Rectangle 538"/>
        <xdr:cNvSpPr>
          <a:spLocks/>
        </xdr:cNvSpPr>
      </xdr:nvSpPr>
      <xdr:spPr>
        <a:xfrm>
          <a:off x="37966650" y="17202150"/>
          <a:ext cx="638175" cy="3619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м/н "Авангард"
</a:t>
          </a:r>
        </a:p>
      </xdr:txBody>
    </xdr:sp>
    <xdr:clientData/>
  </xdr:twoCellAnchor>
  <xdr:twoCellAnchor>
    <xdr:from>
      <xdr:col>57</xdr:col>
      <xdr:colOff>390525</xdr:colOff>
      <xdr:row>32</xdr:row>
      <xdr:rowOff>104775</xdr:rowOff>
    </xdr:from>
    <xdr:to>
      <xdr:col>58</xdr:col>
      <xdr:colOff>142875</xdr:colOff>
      <xdr:row>37</xdr:row>
      <xdr:rowOff>85725</xdr:rowOff>
    </xdr:to>
    <xdr:sp>
      <xdr:nvSpPr>
        <xdr:cNvPr id="539" name="Rectangle 539"/>
        <xdr:cNvSpPr>
          <a:spLocks/>
        </xdr:cNvSpPr>
      </xdr:nvSpPr>
      <xdr:spPr>
        <a:xfrm>
          <a:off x="35252025" y="7343775"/>
          <a:ext cx="361950" cy="7905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17/1, 17/2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57</xdr:col>
      <xdr:colOff>381000</xdr:colOff>
      <xdr:row>27</xdr:row>
      <xdr:rowOff>76200</xdr:rowOff>
    </xdr:from>
    <xdr:to>
      <xdr:col>58</xdr:col>
      <xdr:colOff>133350</xdr:colOff>
      <xdr:row>30</xdr:row>
      <xdr:rowOff>28575</xdr:rowOff>
    </xdr:to>
    <xdr:sp>
      <xdr:nvSpPr>
        <xdr:cNvPr id="540" name="Rectangle 540"/>
        <xdr:cNvSpPr>
          <a:spLocks/>
        </xdr:cNvSpPr>
      </xdr:nvSpPr>
      <xdr:spPr>
        <a:xfrm>
          <a:off x="35242500" y="6505575"/>
          <a:ext cx="361950" cy="4381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58</xdr:col>
      <xdr:colOff>85725</xdr:colOff>
      <xdr:row>43</xdr:row>
      <xdr:rowOff>38100</xdr:rowOff>
    </xdr:from>
    <xdr:to>
      <xdr:col>58</xdr:col>
      <xdr:colOff>209550</xdr:colOff>
      <xdr:row>43</xdr:row>
      <xdr:rowOff>38100</xdr:rowOff>
    </xdr:to>
    <xdr:sp>
      <xdr:nvSpPr>
        <xdr:cNvPr id="541" name="Line 541"/>
        <xdr:cNvSpPr>
          <a:spLocks/>
        </xdr:cNvSpPr>
      </xdr:nvSpPr>
      <xdr:spPr>
        <a:xfrm flipH="1">
          <a:off x="35556825" y="9058275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381000</xdr:colOff>
      <xdr:row>32</xdr:row>
      <xdr:rowOff>104775</xdr:rowOff>
    </xdr:from>
    <xdr:to>
      <xdr:col>59</xdr:col>
      <xdr:colOff>38100</xdr:colOff>
      <xdr:row>33</xdr:row>
      <xdr:rowOff>9525</xdr:rowOff>
    </xdr:to>
    <xdr:sp>
      <xdr:nvSpPr>
        <xdr:cNvPr id="542" name="Line 542"/>
        <xdr:cNvSpPr>
          <a:spLocks/>
        </xdr:cNvSpPr>
      </xdr:nvSpPr>
      <xdr:spPr>
        <a:xfrm flipV="1">
          <a:off x="35852100" y="7343775"/>
          <a:ext cx="266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371475</xdr:colOff>
      <xdr:row>36</xdr:row>
      <xdr:rowOff>66675</xdr:rowOff>
    </xdr:from>
    <xdr:to>
      <xdr:col>59</xdr:col>
      <xdr:colOff>28575</xdr:colOff>
      <xdr:row>37</xdr:row>
      <xdr:rowOff>76200</xdr:rowOff>
    </xdr:to>
    <xdr:sp>
      <xdr:nvSpPr>
        <xdr:cNvPr id="543" name="Line 543"/>
        <xdr:cNvSpPr>
          <a:spLocks/>
        </xdr:cNvSpPr>
      </xdr:nvSpPr>
      <xdr:spPr>
        <a:xfrm flipV="1">
          <a:off x="35842575" y="7953375"/>
          <a:ext cx="266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133350</xdr:colOff>
      <xdr:row>33</xdr:row>
      <xdr:rowOff>0</xdr:rowOff>
    </xdr:from>
    <xdr:to>
      <xdr:col>58</xdr:col>
      <xdr:colOff>266700</xdr:colOff>
      <xdr:row>33</xdr:row>
      <xdr:rowOff>95250</xdr:rowOff>
    </xdr:to>
    <xdr:sp>
      <xdr:nvSpPr>
        <xdr:cNvPr id="544" name="Line 544"/>
        <xdr:cNvSpPr>
          <a:spLocks/>
        </xdr:cNvSpPr>
      </xdr:nvSpPr>
      <xdr:spPr>
        <a:xfrm flipH="1">
          <a:off x="35604450" y="7400925"/>
          <a:ext cx="1333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36</xdr:row>
      <xdr:rowOff>114300</xdr:rowOff>
    </xdr:from>
    <xdr:to>
      <xdr:col>58</xdr:col>
      <xdr:colOff>247650</xdr:colOff>
      <xdr:row>37</xdr:row>
      <xdr:rowOff>76200</xdr:rowOff>
    </xdr:to>
    <xdr:sp>
      <xdr:nvSpPr>
        <xdr:cNvPr id="545" name="Line 545"/>
        <xdr:cNvSpPr>
          <a:spLocks/>
        </xdr:cNvSpPr>
      </xdr:nvSpPr>
      <xdr:spPr>
        <a:xfrm flipH="1" flipV="1">
          <a:off x="35613975" y="8001000"/>
          <a:ext cx="1047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381000</xdr:colOff>
      <xdr:row>25</xdr:row>
      <xdr:rowOff>142875</xdr:rowOff>
    </xdr:from>
    <xdr:to>
      <xdr:col>59</xdr:col>
      <xdr:colOff>28575</xdr:colOff>
      <xdr:row>27</xdr:row>
      <xdr:rowOff>9525</xdr:rowOff>
    </xdr:to>
    <xdr:sp>
      <xdr:nvSpPr>
        <xdr:cNvPr id="546" name="Line 546"/>
        <xdr:cNvSpPr>
          <a:spLocks/>
        </xdr:cNvSpPr>
      </xdr:nvSpPr>
      <xdr:spPr>
        <a:xfrm flipH="1" flipV="1">
          <a:off x="35852100" y="6210300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400050</xdr:colOff>
      <xdr:row>28</xdr:row>
      <xdr:rowOff>85725</xdr:rowOff>
    </xdr:from>
    <xdr:to>
      <xdr:col>59</xdr:col>
      <xdr:colOff>28575</xdr:colOff>
      <xdr:row>29</xdr:row>
      <xdr:rowOff>9525</xdr:rowOff>
    </xdr:to>
    <xdr:sp>
      <xdr:nvSpPr>
        <xdr:cNvPr id="547" name="Line 547"/>
        <xdr:cNvSpPr>
          <a:spLocks/>
        </xdr:cNvSpPr>
      </xdr:nvSpPr>
      <xdr:spPr>
        <a:xfrm flipV="1">
          <a:off x="35871150" y="6677025"/>
          <a:ext cx="2381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133350</xdr:colOff>
      <xdr:row>29</xdr:row>
      <xdr:rowOff>0</xdr:rowOff>
    </xdr:from>
    <xdr:to>
      <xdr:col>58</xdr:col>
      <xdr:colOff>276225</xdr:colOff>
      <xdr:row>29</xdr:row>
      <xdr:rowOff>0</xdr:rowOff>
    </xdr:to>
    <xdr:sp>
      <xdr:nvSpPr>
        <xdr:cNvPr id="548" name="Line 548"/>
        <xdr:cNvSpPr>
          <a:spLocks/>
        </xdr:cNvSpPr>
      </xdr:nvSpPr>
      <xdr:spPr>
        <a:xfrm flipH="1">
          <a:off x="35604450" y="6753225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447675</xdr:colOff>
      <xdr:row>22</xdr:row>
      <xdr:rowOff>104775</xdr:rowOff>
    </xdr:from>
    <xdr:to>
      <xdr:col>55</xdr:col>
      <xdr:colOff>104775</xdr:colOff>
      <xdr:row>24</xdr:row>
      <xdr:rowOff>9525</xdr:rowOff>
    </xdr:to>
    <xdr:sp>
      <xdr:nvSpPr>
        <xdr:cNvPr id="549" name="Rectangle 549"/>
        <xdr:cNvSpPr>
          <a:spLocks/>
        </xdr:cNvSpPr>
      </xdr:nvSpPr>
      <xdr:spPr>
        <a:xfrm>
          <a:off x="33480375" y="5686425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85725</xdr:colOff>
      <xdr:row>22</xdr:row>
      <xdr:rowOff>123825</xdr:rowOff>
    </xdr:from>
    <xdr:to>
      <xdr:col>54</xdr:col>
      <xdr:colOff>352425</xdr:colOff>
      <xdr:row>24</xdr:row>
      <xdr:rowOff>28575</xdr:rowOff>
    </xdr:to>
    <xdr:sp>
      <xdr:nvSpPr>
        <xdr:cNvPr id="550" name="Rectangle 550"/>
        <xdr:cNvSpPr>
          <a:spLocks/>
        </xdr:cNvSpPr>
      </xdr:nvSpPr>
      <xdr:spPr>
        <a:xfrm>
          <a:off x="33118425" y="5705475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38100</xdr:colOff>
      <xdr:row>22</xdr:row>
      <xdr:rowOff>133350</xdr:rowOff>
    </xdr:from>
    <xdr:to>
      <xdr:col>52</xdr:col>
      <xdr:colOff>304800</xdr:colOff>
      <xdr:row>24</xdr:row>
      <xdr:rowOff>38100</xdr:rowOff>
    </xdr:to>
    <xdr:sp>
      <xdr:nvSpPr>
        <xdr:cNvPr id="551" name="Rectangle 551"/>
        <xdr:cNvSpPr>
          <a:spLocks/>
        </xdr:cNvSpPr>
      </xdr:nvSpPr>
      <xdr:spPr>
        <a:xfrm>
          <a:off x="31851600" y="5715000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571500</xdr:colOff>
      <xdr:row>22</xdr:row>
      <xdr:rowOff>123825</xdr:rowOff>
    </xdr:from>
    <xdr:to>
      <xdr:col>50</xdr:col>
      <xdr:colOff>228600</xdr:colOff>
      <xdr:row>24</xdr:row>
      <xdr:rowOff>28575</xdr:rowOff>
    </xdr:to>
    <xdr:sp>
      <xdr:nvSpPr>
        <xdr:cNvPr id="552" name="Rectangle 552"/>
        <xdr:cNvSpPr>
          <a:spLocks/>
        </xdr:cNvSpPr>
      </xdr:nvSpPr>
      <xdr:spPr>
        <a:xfrm>
          <a:off x="30556200" y="5705475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22</xdr:row>
      <xdr:rowOff>133350</xdr:rowOff>
    </xdr:from>
    <xdr:to>
      <xdr:col>49</xdr:col>
      <xdr:colOff>85725</xdr:colOff>
      <xdr:row>24</xdr:row>
      <xdr:rowOff>38100</xdr:rowOff>
    </xdr:to>
    <xdr:sp>
      <xdr:nvSpPr>
        <xdr:cNvPr id="553" name="Rectangle 553"/>
        <xdr:cNvSpPr>
          <a:spLocks/>
        </xdr:cNvSpPr>
      </xdr:nvSpPr>
      <xdr:spPr>
        <a:xfrm>
          <a:off x="29803725" y="5715000"/>
          <a:ext cx="2667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600075</xdr:colOff>
      <xdr:row>69</xdr:row>
      <xdr:rowOff>152400</xdr:rowOff>
    </xdr:from>
    <xdr:to>
      <xdr:col>58</xdr:col>
      <xdr:colOff>171450</xdr:colOff>
      <xdr:row>69</xdr:row>
      <xdr:rowOff>152400</xdr:rowOff>
    </xdr:to>
    <xdr:sp>
      <xdr:nvSpPr>
        <xdr:cNvPr id="554" name="Line 554"/>
        <xdr:cNvSpPr>
          <a:spLocks/>
        </xdr:cNvSpPr>
      </xdr:nvSpPr>
      <xdr:spPr>
        <a:xfrm>
          <a:off x="34851975" y="13382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67</xdr:row>
      <xdr:rowOff>142875</xdr:rowOff>
    </xdr:from>
    <xdr:to>
      <xdr:col>58</xdr:col>
      <xdr:colOff>171450</xdr:colOff>
      <xdr:row>70</xdr:row>
      <xdr:rowOff>0</xdr:rowOff>
    </xdr:to>
    <xdr:sp>
      <xdr:nvSpPr>
        <xdr:cNvPr id="555" name="Line 555"/>
        <xdr:cNvSpPr>
          <a:spLocks/>
        </xdr:cNvSpPr>
      </xdr:nvSpPr>
      <xdr:spPr>
        <a:xfrm flipH="1" flipV="1">
          <a:off x="35594925" y="13049250"/>
          <a:ext cx="47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64</xdr:row>
      <xdr:rowOff>142875</xdr:rowOff>
    </xdr:from>
    <xdr:to>
      <xdr:col>58</xdr:col>
      <xdr:colOff>180975</xdr:colOff>
      <xdr:row>65</xdr:row>
      <xdr:rowOff>0</xdr:rowOff>
    </xdr:to>
    <xdr:sp>
      <xdr:nvSpPr>
        <xdr:cNvPr id="556" name="Line 556"/>
        <xdr:cNvSpPr>
          <a:spLocks/>
        </xdr:cNvSpPr>
      </xdr:nvSpPr>
      <xdr:spPr>
        <a:xfrm>
          <a:off x="34861500" y="12563475"/>
          <a:ext cx="790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104775</xdr:colOff>
      <xdr:row>65</xdr:row>
      <xdr:rowOff>9525</xdr:rowOff>
    </xdr:from>
    <xdr:to>
      <xdr:col>58</xdr:col>
      <xdr:colOff>190500</xdr:colOff>
      <xdr:row>67</xdr:row>
      <xdr:rowOff>0</xdr:rowOff>
    </xdr:to>
    <xdr:sp>
      <xdr:nvSpPr>
        <xdr:cNvPr id="557" name="Line 557"/>
        <xdr:cNvSpPr>
          <a:spLocks/>
        </xdr:cNvSpPr>
      </xdr:nvSpPr>
      <xdr:spPr>
        <a:xfrm flipH="1">
          <a:off x="35575875" y="12592050"/>
          <a:ext cx="85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63</xdr:row>
      <xdr:rowOff>9525</xdr:rowOff>
    </xdr:from>
    <xdr:to>
      <xdr:col>57</xdr:col>
      <xdr:colOff>209550</xdr:colOff>
      <xdr:row>63</xdr:row>
      <xdr:rowOff>9525</xdr:rowOff>
    </xdr:to>
    <xdr:sp>
      <xdr:nvSpPr>
        <xdr:cNvPr id="558" name="Line 558"/>
        <xdr:cNvSpPr>
          <a:spLocks/>
        </xdr:cNvSpPr>
      </xdr:nvSpPr>
      <xdr:spPr>
        <a:xfrm>
          <a:off x="34270950" y="122682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63</xdr:row>
      <xdr:rowOff>9525</xdr:rowOff>
    </xdr:from>
    <xdr:to>
      <xdr:col>58</xdr:col>
      <xdr:colOff>57150</xdr:colOff>
      <xdr:row>64</xdr:row>
      <xdr:rowOff>19050</xdr:rowOff>
    </xdr:to>
    <xdr:sp>
      <xdr:nvSpPr>
        <xdr:cNvPr id="559" name="Line 559"/>
        <xdr:cNvSpPr>
          <a:spLocks/>
        </xdr:cNvSpPr>
      </xdr:nvSpPr>
      <xdr:spPr>
        <a:xfrm>
          <a:off x="35080575" y="12268200"/>
          <a:ext cx="447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62</xdr:row>
      <xdr:rowOff>85725</xdr:rowOff>
    </xdr:from>
    <xdr:to>
      <xdr:col>58</xdr:col>
      <xdr:colOff>123825</xdr:colOff>
      <xdr:row>64</xdr:row>
      <xdr:rowOff>28575</xdr:rowOff>
    </xdr:to>
    <xdr:sp>
      <xdr:nvSpPr>
        <xdr:cNvPr id="560" name="Line 560"/>
        <xdr:cNvSpPr>
          <a:spLocks/>
        </xdr:cNvSpPr>
      </xdr:nvSpPr>
      <xdr:spPr>
        <a:xfrm flipV="1">
          <a:off x="35528250" y="12182475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59</xdr:row>
      <xdr:rowOff>0</xdr:rowOff>
    </xdr:from>
    <xdr:to>
      <xdr:col>58</xdr:col>
      <xdr:colOff>114300</xdr:colOff>
      <xdr:row>59</xdr:row>
      <xdr:rowOff>0</xdr:rowOff>
    </xdr:to>
    <xdr:sp>
      <xdr:nvSpPr>
        <xdr:cNvPr id="561" name="Line 561"/>
        <xdr:cNvSpPr>
          <a:spLocks/>
        </xdr:cNvSpPr>
      </xdr:nvSpPr>
      <xdr:spPr>
        <a:xfrm>
          <a:off x="34861500" y="11610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133350</xdr:colOff>
      <xdr:row>59</xdr:row>
      <xdr:rowOff>0</xdr:rowOff>
    </xdr:from>
    <xdr:to>
      <xdr:col>58</xdr:col>
      <xdr:colOff>142875</xdr:colOff>
      <xdr:row>60</xdr:row>
      <xdr:rowOff>19050</xdr:rowOff>
    </xdr:to>
    <xdr:sp>
      <xdr:nvSpPr>
        <xdr:cNvPr id="562" name="Line 562"/>
        <xdr:cNvSpPr>
          <a:spLocks/>
        </xdr:cNvSpPr>
      </xdr:nvSpPr>
      <xdr:spPr>
        <a:xfrm>
          <a:off x="35604450" y="116109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58</xdr:row>
      <xdr:rowOff>0</xdr:rowOff>
    </xdr:from>
    <xdr:to>
      <xdr:col>58</xdr:col>
      <xdr:colOff>104775</xdr:colOff>
      <xdr:row>58</xdr:row>
      <xdr:rowOff>0</xdr:rowOff>
    </xdr:to>
    <xdr:sp>
      <xdr:nvSpPr>
        <xdr:cNvPr id="563" name="Line 563"/>
        <xdr:cNvSpPr>
          <a:spLocks/>
        </xdr:cNvSpPr>
      </xdr:nvSpPr>
      <xdr:spPr>
        <a:xfrm>
          <a:off x="34871025" y="114490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104775</xdr:colOff>
      <xdr:row>56</xdr:row>
      <xdr:rowOff>123825</xdr:rowOff>
    </xdr:from>
    <xdr:to>
      <xdr:col>58</xdr:col>
      <xdr:colOff>123825</xdr:colOff>
      <xdr:row>58</xdr:row>
      <xdr:rowOff>0</xdr:rowOff>
    </xdr:to>
    <xdr:sp>
      <xdr:nvSpPr>
        <xdr:cNvPr id="564" name="Line 564"/>
        <xdr:cNvSpPr>
          <a:spLocks/>
        </xdr:cNvSpPr>
      </xdr:nvSpPr>
      <xdr:spPr>
        <a:xfrm flipV="1">
          <a:off x="35575875" y="11249025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58</xdr:col>
      <xdr:colOff>95250</xdr:colOff>
      <xdr:row>52</xdr:row>
      <xdr:rowOff>0</xdr:rowOff>
    </xdr:to>
    <xdr:sp>
      <xdr:nvSpPr>
        <xdr:cNvPr id="565" name="Line 565"/>
        <xdr:cNvSpPr>
          <a:spLocks/>
        </xdr:cNvSpPr>
      </xdr:nvSpPr>
      <xdr:spPr>
        <a:xfrm>
          <a:off x="34861500" y="104775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85725</xdr:colOff>
      <xdr:row>52</xdr:row>
      <xdr:rowOff>9525</xdr:rowOff>
    </xdr:from>
    <xdr:to>
      <xdr:col>58</xdr:col>
      <xdr:colOff>85725</xdr:colOff>
      <xdr:row>53</xdr:row>
      <xdr:rowOff>28575</xdr:rowOff>
    </xdr:to>
    <xdr:sp>
      <xdr:nvSpPr>
        <xdr:cNvPr id="566" name="Line 566"/>
        <xdr:cNvSpPr>
          <a:spLocks/>
        </xdr:cNvSpPr>
      </xdr:nvSpPr>
      <xdr:spPr>
        <a:xfrm>
          <a:off x="35556825" y="10487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51</xdr:row>
      <xdr:rowOff>0</xdr:rowOff>
    </xdr:from>
    <xdr:to>
      <xdr:col>58</xdr:col>
      <xdr:colOff>171450</xdr:colOff>
      <xdr:row>51</xdr:row>
      <xdr:rowOff>0</xdr:rowOff>
    </xdr:to>
    <xdr:sp>
      <xdr:nvSpPr>
        <xdr:cNvPr id="567" name="Line 567"/>
        <xdr:cNvSpPr>
          <a:spLocks/>
        </xdr:cNvSpPr>
      </xdr:nvSpPr>
      <xdr:spPr>
        <a:xfrm>
          <a:off x="34871025" y="10315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48</xdr:row>
      <xdr:rowOff>85725</xdr:rowOff>
    </xdr:from>
    <xdr:to>
      <xdr:col>58</xdr:col>
      <xdr:colOff>180975</xdr:colOff>
      <xdr:row>51</xdr:row>
      <xdr:rowOff>9525</xdr:rowOff>
    </xdr:to>
    <xdr:sp>
      <xdr:nvSpPr>
        <xdr:cNvPr id="568" name="Line 568"/>
        <xdr:cNvSpPr>
          <a:spLocks/>
        </xdr:cNvSpPr>
      </xdr:nvSpPr>
      <xdr:spPr>
        <a:xfrm flipH="1" flipV="1">
          <a:off x="35623500" y="9915525"/>
          <a:ext cx="285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104775</xdr:colOff>
      <xdr:row>45</xdr:row>
      <xdr:rowOff>28575</xdr:rowOff>
    </xdr:from>
    <xdr:to>
      <xdr:col>58</xdr:col>
      <xdr:colOff>171450</xdr:colOff>
      <xdr:row>46</xdr:row>
      <xdr:rowOff>85725</xdr:rowOff>
    </xdr:to>
    <xdr:sp>
      <xdr:nvSpPr>
        <xdr:cNvPr id="569" name="Line 569"/>
        <xdr:cNvSpPr>
          <a:spLocks/>
        </xdr:cNvSpPr>
      </xdr:nvSpPr>
      <xdr:spPr>
        <a:xfrm>
          <a:off x="35575875" y="9372600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41</xdr:row>
      <xdr:rowOff>0</xdr:rowOff>
    </xdr:from>
    <xdr:to>
      <xdr:col>58</xdr:col>
      <xdr:colOff>152400</xdr:colOff>
      <xdr:row>41</xdr:row>
      <xdr:rowOff>0</xdr:rowOff>
    </xdr:to>
    <xdr:sp>
      <xdr:nvSpPr>
        <xdr:cNvPr id="570" name="Line 570"/>
        <xdr:cNvSpPr>
          <a:spLocks/>
        </xdr:cNvSpPr>
      </xdr:nvSpPr>
      <xdr:spPr>
        <a:xfrm>
          <a:off x="34871025" y="86963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152400</xdr:colOff>
      <xdr:row>41</xdr:row>
      <xdr:rowOff>0</xdr:rowOff>
    </xdr:from>
    <xdr:to>
      <xdr:col>58</xdr:col>
      <xdr:colOff>152400</xdr:colOff>
      <xdr:row>43</xdr:row>
      <xdr:rowOff>28575</xdr:rowOff>
    </xdr:to>
    <xdr:sp>
      <xdr:nvSpPr>
        <xdr:cNvPr id="571" name="Line 571"/>
        <xdr:cNvSpPr>
          <a:spLocks/>
        </xdr:cNvSpPr>
      </xdr:nvSpPr>
      <xdr:spPr>
        <a:xfrm>
          <a:off x="35623500" y="86963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152400</xdr:rowOff>
    </xdr:from>
    <xdr:to>
      <xdr:col>58</xdr:col>
      <xdr:colOff>104775</xdr:colOff>
      <xdr:row>38</xdr:row>
      <xdr:rowOff>152400</xdr:rowOff>
    </xdr:to>
    <xdr:sp>
      <xdr:nvSpPr>
        <xdr:cNvPr id="572" name="Line 572"/>
        <xdr:cNvSpPr>
          <a:spLocks/>
        </xdr:cNvSpPr>
      </xdr:nvSpPr>
      <xdr:spPr>
        <a:xfrm>
          <a:off x="34861500" y="8362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37</xdr:row>
      <xdr:rowOff>19050</xdr:rowOff>
    </xdr:from>
    <xdr:to>
      <xdr:col>58</xdr:col>
      <xdr:colOff>200025</xdr:colOff>
      <xdr:row>39</xdr:row>
      <xdr:rowOff>0</xdr:rowOff>
    </xdr:to>
    <xdr:sp>
      <xdr:nvSpPr>
        <xdr:cNvPr id="573" name="Line 573"/>
        <xdr:cNvSpPr>
          <a:spLocks/>
        </xdr:cNvSpPr>
      </xdr:nvSpPr>
      <xdr:spPr>
        <a:xfrm flipV="1">
          <a:off x="35585400" y="8067675"/>
          <a:ext cx="85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32</xdr:row>
      <xdr:rowOff>0</xdr:rowOff>
    </xdr:from>
    <xdr:to>
      <xdr:col>58</xdr:col>
      <xdr:colOff>161925</xdr:colOff>
      <xdr:row>32</xdr:row>
      <xdr:rowOff>0</xdr:rowOff>
    </xdr:to>
    <xdr:sp>
      <xdr:nvSpPr>
        <xdr:cNvPr id="574" name="Line 574"/>
        <xdr:cNvSpPr>
          <a:spLocks/>
        </xdr:cNvSpPr>
      </xdr:nvSpPr>
      <xdr:spPr>
        <a:xfrm>
          <a:off x="34871025" y="7239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171450</xdr:colOff>
      <xdr:row>32</xdr:row>
      <xdr:rowOff>0</xdr:rowOff>
    </xdr:from>
    <xdr:to>
      <xdr:col>58</xdr:col>
      <xdr:colOff>219075</xdr:colOff>
      <xdr:row>33</xdr:row>
      <xdr:rowOff>38100</xdr:rowOff>
    </xdr:to>
    <xdr:sp>
      <xdr:nvSpPr>
        <xdr:cNvPr id="575" name="Line 575"/>
        <xdr:cNvSpPr>
          <a:spLocks/>
        </xdr:cNvSpPr>
      </xdr:nvSpPr>
      <xdr:spPr>
        <a:xfrm>
          <a:off x="35642550" y="7239000"/>
          <a:ext cx="47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27</xdr:row>
      <xdr:rowOff>0</xdr:rowOff>
    </xdr:from>
    <xdr:to>
      <xdr:col>58</xdr:col>
      <xdr:colOff>238125</xdr:colOff>
      <xdr:row>27</xdr:row>
      <xdr:rowOff>0</xdr:rowOff>
    </xdr:to>
    <xdr:sp>
      <xdr:nvSpPr>
        <xdr:cNvPr id="576" name="Line 576"/>
        <xdr:cNvSpPr>
          <a:spLocks/>
        </xdr:cNvSpPr>
      </xdr:nvSpPr>
      <xdr:spPr>
        <a:xfrm>
          <a:off x="34861500" y="64293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238125</xdr:colOff>
      <xdr:row>27</xdr:row>
      <xdr:rowOff>9525</xdr:rowOff>
    </xdr:from>
    <xdr:to>
      <xdr:col>58</xdr:col>
      <xdr:colOff>238125</xdr:colOff>
      <xdr:row>29</xdr:row>
      <xdr:rowOff>0</xdr:rowOff>
    </xdr:to>
    <xdr:sp>
      <xdr:nvSpPr>
        <xdr:cNvPr id="577" name="Line 577"/>
        <xdr:cNvSpPr>
          <a:spLocks/>
        </xdr:cNvSpPr>
      </xdr:nvSpPr>
      <xdr:spPr>
        <a:xfrm>
          <a:off x="35709225" y="6438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542925</xdr:colOff>
      <xdr:row>21</xdr:row>
      <xdr:rowOff>276225</xdr:rowOff>
    </xdr:from>
    <xdr:to>
      <xdr:col>54</xdr:col>
      <xdr:colOff>190500</xdr:colOff>
      <xdr:row>23</xdr:row>
      <xdr:rowOff>47625</xdr:rowOff>
    </xdr:to>
    <xdr:sp>
      <xdr:nvSpPr>
        <xdr:cNvPr id="578" name="Line 578"/>
        <xdr:cNvSpPr>
          <a:spLocks/>
        </xdr:cNvSpPr>
      </xdr:nvSpPr>
      <xdr:spPr>
        <a:xfrm>
          <a:off x="32966025" y="55245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209550</xdr:colOff>
      <xdr:row>21</xdr:row>
      <xdr:rowOff>285750</xdr:rowOff>
    </xdr:from>
    <xdr:to>
      <xdr:col>52</xdr:col>
      <xdr:colOff>228600</xdr:colOff>
      <xdr:row>23</xdr:row>
      <xdr:rowOff>38100</xdr:rowOff>
    </xdr:to>
    <xdr:sp>
      <xdr:nvSpPr>
        <xdr:cNvPr id="579" name="Line 579"/>
        <xdr:cNvSpPr>
          <a:spLocks/>
        </xdr:cNvSpPr>
      </xdr:nvSpPr>
      <xdr:spPr>
        <a:xfrm flipH="1">
          <a:off x="32023050" y="5534025"/>
          <a:ext cx="19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104775</xdr:colOff>
      <xdr:row>22</xdr:row>
      <xdr:rowOff>0</xdr:rowOff>
    </xdr:from>
    <xdr:to>
      <xdr:col>50</xdr:col>
      <xdr:colOff>161925</xdr:colOff>
      <xdr:row>23</xdr:row>
      <xdr:rowOff>66675</xdr:rowOff>
    </xdr:to>
    <xdr:sp>
      <xdr:nvSpPr>
        <xdr:cNvPr id="580" name="Line 580"/>
        <xdr:cNvSpPr>
          <a:spLocks/>
        </xdr:cNvSpPr>
      </xdr:nvSpPr>
      <xdr:spPr>
        <a:xfrm flipH="1">
          <a:off x="30699075" y="5581650"/>
          <a:ext cx="571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</xdr:colOff>
      <xdr:row>21</xdr:row>
      <xdr:rowOff>142875</xdr:rowOff>
    </xdr:from>
    <xdr:to>
      <xdr:col>54</xdr:col>
      <xdr:colOff>581025</xdr:colOff>
      <xdr:row>21</xdr:row>
      <xdr:rowOff>142875</xdr:rowOff>
    </xdr:to>
    <xdr:sp>
      <xdr:nvSpPr>
        <xdr:cNvPr id="581" name="Line 581"/>
        <xdr:cNvSpPr>
          <a:spLocks/>
        </xdr:cNvSpPr>
      </xdr:nvSpPr>
      <xdr:spPr>
        <a:xfrm>
          <a:off x="33061275" y="5391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400050</xdr:colOff>
      <xdr:row>21</xdr:row>
      <xdr:rowOff>133350</xdr:rowOff>
    </xdr:from>
    <xdr:to>
      <xdr:col>54</xdr:col>
      <xdr:colOff>571500</xdr:colOff>
      <xdr:row>23</xdr:row>
      <xdr:rowOff>76200</xdr:rowOff>
    </xdr:to>
    <xdr:sp>
      <xdr:nvSpPr>
        <xdr:cNvPr id="582" name="Line 582"/>
        <xdr:cNvSpPr>
          <a:spLocks/>
        </xdr:cNvSpPr>
      </xdr:nvSpPr>
      <xdr:spPr>
        <a:xfrm flipH="1">
          <a:off x="33432750" y="5381625"/>
          <a:ext cx="171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600075</xdr:colOff>
      <xdr:row>21</xdr:row>
      <xdr:rowOff>276225</xdr:rowOff>
    </xdr:from>
    <xdr:to>
      <xdr:col>55</xdr:col>
      <xdr:colOff>161925</xdr:colOff>
      <xdr:row>23</xdr:row>
      <xdr:rowOff>85725</xdr:rowOff>
    </xdr:to>
    <xdr:sp>
      <xdr:nvSpPr>
        <xdr:cNvPr id="583" name="Line 583"/>
        <xdr:cNvSpPr>
          <a:spLocks/>
        </xdr:cNvSpPr>
      </xdr:nvSpPr>
      <xdr:spPr>
        <a:xfrm flipH="1">
          <a:off x="33632775" y="5524500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504825</xdr:colOff>
      <xdr:row>21</xdr:row>
      <xdr:rowOff>142875</xdr:rowOff>
    </xdr:from>
    <xdr:to>
      <xdr:col>48</xdr:col>
      <xdr:colOff>561975</xdr:colOff>
      <xdr:row>23</xdr:row>
      <xdr:rowOff>133350</xdr:rowOff>
    </xdr:to>
    <xdr:sp>
      <xdr:nvSpPr>
        <xdr:cNvPr id="584" name="Line 584"/>
        <xdr:cNvSpPr>
          <a:spLocks/>
        </xdr:cNvSpPr>
      </xdr:nvSpPr>
      <xdr:spPr>
        <a:xfrm>
          <a:off x="29879925" y="5391150"/>
          <a:ext cx="571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104775</xdr:colOff>
      <xdr:row>23</xdr:row>
      <xdr:rowOff>76200</xdr:rowOff>
    </xdr:from>
    <xdr:to>
      <xdr:col>58</xdr:col>
      <xdr:colOff>266700</xdr:colOff>
      <xdr:row>23</xdr:row>
      <xdr:rowOff>85725</xdr:rowOff>
    </xdr:to>
    <xdr:sp>
      <xdr:nvSpPr>
        <xdr:cNvPr id="585" name="Line 585"/>
        <xdr:cNvSpPr>
          <a:spLocks/>
        </xdr:cNvSpPr>
      </xdr:nvSpPr>
      <xdr:spPr>
        <a:xfrm flipH="1">
          <a:off x="33747075" y="5819775"/>
          <a:ext cx="199072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361950</xdr:colOff>
      <xdr:row>23</xdr:row>
      <xdr:rowOff>85725</xdr:rowOff>
    </xdr:from>
    <xdr:to>
      <xdr:col>54</xdr:col>
      <xdr:colOff>466725</xdr:colOff>
      <xdr:row>23</xdr:row>
      <xdr:rowOff>85725</xdr:rowOff>
    </xdr:to>
    <xdr:sp>
      <xdr:nvSpPr>
        <xdr:cNvPr id="586" name="Line 586"/>
        <xdr:cNvSpPr>
          <a:spLocks/>
        </xdr:cNvSpPr>
      </xdr:nvSpPr>
      <xdr:spPr>
        <a:xfrm flipH="1">
          <a:off x="33394650" y="5829300"/>
          <a:ext cx="104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23</xdr:row>
      <xdr:rowOff>76200</xdr:rowOff>
    </xdr:from>
    <xdr:to>
      <xdr:col>53</xdr:col>
      <xdr:colOff>104775</xdr:colOff>
      <xdr:row>23</xdr:row>
      <xdr:rowOff>76200</xdr:rowOff>
    </xdr:to>
    <xdr:sp>
      <xdr:nvSpPr>
        <xdr:cNvPr id="587" name="Line 587"/>
        <xdr:cNvSpPr>
          <a:spLocks/>
        </xdr:cNvSpPr>
      </xdr:nvSpPr>
      <xdr:spPr>
        <a:xfrm flipH="1">
          <a:off x="32108775" y="5819775"/>
          <a:ext cx="419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219075</xdr:colOff>
      <xdr:row>23</xdr:row>
      <xdr:rowOff>76200</xdr:rowOff>
    </xdr:from>
    <xdr:to>
      <xdr:col>52</xdr:col>
      <xdr:colOff>38100</xdr:colOff>
      <xdr:row>23</xdr:row>
      <xdr:rowOff>76200</xdr:rowOff>
    </xdr:to>
    <xdr:sp>
      <xdr:nvSpPr>
        <xdr:cNvPr id="588" name="Line 588"/>
        <xdr:cNvSpPr>
          <a:spLocks/>
        </xdr:cNvSpPr>
      </xdr:nvSpPr>
      <xdr:spPr>
        <a:xfrm flipH="1">
          <a:off x="30813375" y="5819775"/>
          <a:ext cx="1038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76200</xdr:colOff>
      <xdr:row>23</xdr:row>
      <xdr:rowOff>76200</xdr:rowOff>
    </xdr:from>
    <xdr:to>
      <xdr:col>49</xdr:col>
      <xdr:colOff>561975</xdr:colOff>
      <xdr:row>23</xdr:row>
      <xdr:rowOff>76200</xdr:rowOff>
    </xdr:to>
    <xdr:sp>
      <xdr:nvSpPr>
        <xdr:cNvPr id="589" name="Line 589"/>
        <xdr:cNvSpPr>
          <a:spLocks/>
        </xdr:cNvSpPr>
      </xdr:nvSpPr>
      <xdr:spPr>
        <a:xfrm flipH="1">
          <a:off x="30060900" y="5819775"/>
          <a:ext cx="485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561975</xdr:colOff>
      <xdr:row>25</xdr:row>
      <xdr:rowOff>152400</xdr:rowOff>
    </xdr:from>
    <xdr:to>
      <xdr:col>55</xdr:col>
      <xdr:colOff>266700</xdr:colOff>
      <xdr:row>27</xdr:row>
      <xdr:rowOff>152400</xdr:rowOff>
    </xdr:to>
    <xdr:sp>
      <xdr:nvSpPr>
        <xdr:cNvPr id="590" name="Rectangle 590"/>
        <xdr:cNvSpPr>
          <a:spLocks/>
        </xdr:cNvSpPr>
      </xdr:nvSpPr>
      <xdr:spPr>
        <a:xfrm>
          <a:off x="32985075" y="6219825"/>
          <a:ext cx="923925" cy="3619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Маркса 41А/1, 41А/2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57</xdr:col>
      <xdr:colOff>133350</xdr:colOff>
      <xdr:row>110</xdr:row>
      <xdr:rowOff>66675</xdr:rowOff>
    </xdr:from>
    <xdr:to>
      <xdr:col>57</xdr:col>
      <xdr:colOff>533400</xdr:colOff>
      <xdr:row>114</xdr:row>
      <xdr:rowOff>152400</xdr:rowOff>
    </xdr:to>
    <xdr:sp>
      <xdr:nvSpPr>
        <xdr:cNvPr id="591" name="Rectangle 591"/>
        <xdr:cNvSpPr>
          <a:spLocks/>
        </xdr:cNvSpPr>
      </xdr:nvSpPr>
      <xdr:spPr>
        <a:xfrm>
          <a:off x="34994850" y="19973925"/>
          <a:ext cx="400050" cy="7334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51</xdr:col>
      <xdr:colOff>447675</xdr:colOff>
      <xdr:row>24</xdr:row>
      <xdr:rowOff>142875</xdr:rowOff>
    </xdr:from>
    <xdr:to>
      <xdr:col>52</xdr:col>
      <xdr:colOff>485775</xdr:colOff>
      <xdr:row>26</xdr:row>
      <xdr:rowOff>76200</xdr:rowOff>
    </xdr:to>
    <xdr:sp>
      <xdr:nvSpPr>
        <xdr:cNvPr id="592" name="Rectangle 592"/>
        <xdr:cNvSpPr>
          <a:spLocks/>
        </xdr:cNvSpPr>
      </xdr:nvSpPr>
      <xdr:spPr>
        <a:xfrm>
          <a:off x="31651575" y="6048375"/>
          <a:ext cx="647700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Маркса 41Б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49</xdr:col>
      <xdr:colOff>447675</xdr:colOff>
      <xdr:row>24</xdr:row>
      <xdr:rowOff>85725</xdr:rowOff>
    </xdr:from>
    <xdr:to>
      <xdr:col>50</xdr:col>
      <xdr:colOff>485775</xdr:colOff>
      <xdr:row>26</xdr:row>
      <xdr:rowOff>19050</xdr:rowOff>
    </xdr:to>
    <xdr:sp>
      <xdr:nvSpPr>
        <xdr:cNvPr id="593" name="Rectangle 593"/>
        <xdr:cNvSpPr>
          <a:spLocks/>
        </xdr:cNvSpPr>
      </xdr:nvSpPr>
      <xdr:spPr>
        <a:xfrm>
          <a:off x="30432375" y="5991225"/>
          <a:ext cx="647700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Маркса 41В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47</xdr:col>
      <xdr:colOff>504825</xdr:colOff>
      <xdr:row>25</xdr:row>
      <xdr:rowOff>38100</xdr:rowOff>
    </xdr:from>
    <xdr:to>
      <xdr:col>48</xdr:col>
      <xdr:colOff>342900</xdr:colOff>
      <xdr:row>32</xdr:row>
      <xdr:rowOff>9525</xdr:rowOff>
    </xdr:to>
    <xdr:sp>
      <xdr:nvSpPr>
        <xdr:cNvPr id="594" name="Rectangle 594"/>
        <xdr:cNvSpPr>
          <a:spLocks/>
        </xdr:cNvSpPr>
      </xdr:nvSpPr>
      <xdr:spPr>
        <a:xfrm>
          <a:off x="29270325" y="6105525"/>
          <a:ext cx="447675" cy="11430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Школьный 4/2, 4/1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54</xdr:col>
      <xdr:colOff>590550</xdr:colOff>
      <xdr:row>24</xdr:row>
      <xdr:rowOff>19050</xdr:rowOff>
    </xdr:from>
    <xdr:to>
      <xdr:col>54</xdr:col>
      <xdr:colOff>590550</xdr:colOff>
      <xdr:row>25</xdr:row>
      <xdr:rowOff>152400</xdr:rowOff>
    </xdr:to>
    <xdr:sp>
      <xdr:nvSpPr>
        <xdr:cNvPr id="595" name="Line 595"/>
        <xdr:cNvSpPr>
          <a:spLocks/>
        </xdr:cNvSpPr>
      </xdr:nvSpPr>
      <xdr:spPr>
        <a:xfrm>
          <a:off x="33623250" y="5924550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219075</xdr:colOff>
      <xdr:row>24</xdr:row>
      <xdr:rowOff>19050</xdr:rowOff>
    </xdr:from>
    <xdr:to>
      <xdr:col>54</xdr:col>
      <xdr:colOff>219075</xdr:colOff>
      <xdr:row>25</xdr:row>
      <xdr:rowOff>152400</xdr:rowOff>
    </xdr:to>
    <xdr:sp>
      <xdr:nvSpPr>
        <xdr:cNvPr id="596" name="Line 596"/>
        <xdr:cNvSpPr>
          <a:spLocks/>
        </xdr:cNvSpPr>
      </xdr:nvSpPr>
      <xdr:spPr>
        <a:xfrm>
          <a:off x="33251775" y="5924550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581025</xdr:colOff>
      <xdr:row>24</xdr:row>
      <xdr:rowOff>152400</xdr:rowOff>
    </xdr:from>
    <xdr:to>
      <xdr:col>56</xdr:col>
      <xdr:colOff>28575</xdr:colOff>
      <xdr:row>25</xdr:row>
      <xdr:rowOff>9525</xdr:rowOff>
    </xdr:to>
    <xdr:sp>
      <xdr:nvSpPr>
        <xdr:cNvPr id="597" name="Line 597"/>
        <xdr:cNvSpPr>
          <a:spLocks/>
        </xdr:cNvSpPr>
      </xdr:nvSpPr>
      <xdr:spPr>
        <a:xfrm flipV="1">
          <a:off x="33613725" y="6057900"/>
          <a:ext cx="666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190500</xdr:colOff>
      <xdr:row>24</xdr:row>
      <xdr:rowOff>47625</xdr:rowOff>
    </xdr:from>
    <xdr:to>
      <xdr:col>52</xdr:col>
      <xdr:colOff>190500</xdr:colOff>
      <xdr:row>24</xdr:row>
      <xdr:rowOff>133350</xdr:rowOff>
    </xdr:to>
    <xdr:sp>
      <xdr:nvSpPr>
        <xdr:cNvPr id="598" name="Line 598"/>
        <xdr:cNvSpPr>
          <a:spLocks/>
        </xdr:cNvSpPr>
      </xdr:nvSpPr>
      <xdr:spPr>
        <a:xfrm>
          <a:off x="32004000" y="5953125"/>
          <a:ext cx="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104775</xdr:colOff>
      <xdr:row>24</xdr:row>
      <xdr:rowOff>38100</xdr:rowOff>
    </xdr:from>
    <xdr:to>
      <xdr:col>50</xdr:col>
      <xdr:colOff>104775</xdr:colOff>
      <xdr:row>24</xdr:row>
      <xdr:rowOff>76200</xdr:rowOff>
    </xdr:to>
    <xdr:sp>
      <xdr:nvSpPr>
        <xdr:cNvPr id="599" name="Line 599"/>
        <xdr:cNvSpPr>
          <a:spLocks/>
        </xdr:cNvSpPr>
      </xdr:nvSpPr>
      <xdr:spPr>
        <a:xfrm>
          <a:off x="30699075" y="5943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24</xdr:row>
      <xdr:rowOff>142875</xdr:rowOff>
    </xdr:from>
    <xdr:to>
      <xdr:col>51</xdr:col>
      <xdr:colOff>381000</xdr:colOff>
      <xdr:row>24</xdr:row>
      <xdr:rowOff>142875</xdr:rowOff>
    </xdr:to>
    <xdr:sp>
      <xdr:nvSpPr>
        <xdr:cNvPr id="600" name="Line 600"/>
        <xdr:cNvSpPr>
          <a:spLocks/>
        </xdr:cNvSpPr>
      </xdr:nvSpPr>
      <xdr:spPr>
        <a:xfrm>
          <a:off x="31213425" y="6048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104775</xdr:colOff>
      <xdr:row>24</xdr:row>
      <xdr:rowOff>47625</xdr:rowOff>
    </xdr:from>
    <xdr:to>
      <xdr:col>51</xdr:col>
      <xdr:colOff>0</xdr:colOff>
      <xdr:row>24</xdr:row>
      <xdr:rowOff>142875</xdr:rowOff>
    </xdr:to>
    <xdr:sp>
      <xdr:nvSpPr>
        <xdr:cNvPr id="601" name="Line 601"/>
        <xdr:cNvSpPr>
          <a:spLocks/>
        </xdr:cNvSpPr>
      </xdr:nvSpPr>
      <xdr:spPr>
        <a:xfrm>
          <a:off x="30699075" y="5953125"/>
          <a:ext cx="504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30</xdr:row>
      <xdr:rowOff>47625</xdr:rowOff>
    </xdr:from>
    <xdr:to>
      <xdr:col>49</xdr:col>
      <xdr:colOff>57150</xdr:colOff>
      <xdr:row>31</xdr:row>
      <xdr:rowOff>114300</xdr:rowOff>
    </xdr:to>
    <xdr:sp>
      <xdr:nvSpPr>
        <xdr:cNvPr id="602" name="Rectangle 602"/>
        <xdr:cNvSpPr>
          <a:spLocks/>
        </xdr:cNvSpPr>
      </xdr:nvSpPr>
      <xdr:spPr>
        <a:xfrm>
          <a:off x="29813250" y="69627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37</xdr:row>
      <xdr:rowOff>38100</xdr:rowOff>
    </xdr:from>
    <xdr:to>
      <xdr:col>49</xdr:col>
      <xdr:colOff>47625</xdr:colOff>
      <xdr:row>38</xdr:row>
      <xdr:rowOff>104775</xdr:rowOff>
    </xdr:to>
    <xdr:sp>
      <xdr:nvSpPr>
        <xdr:cNvPr id="603" name="Rectangle 603"/>
        <xdr:cNvSpPr>
          <a:spLocks/>
        </xdr:cNvSpPr>
      </xdr:nvSpPr>
      <xdr:spPr>
        <a:xfrm>
          <a:off x="29803725" y="80867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552450</xdr:colOff>
      <xdr:row>24</xdr:row>
      <xdr:rowOff>28575</xdr:rowOff>
    </xdr:from>
    <xdr:to>
      <xdr:col>48</xdr:col>
      <xdr:colOff>552450</xdr:colOff>
      <xdr:row>25</xdr:row>
      <xdr:rowOff>38100</xdr:rowOff>
    </xdr:to>
    <xdr:sp>
      <xdr:nvSpPr>
        <xdr:cNvPr id="604" name="Line 604"/>
        <xdr:cNvSpPr>
          <a:spLocks/>
        </xdr:cNvSpPr>
      </xdr:nvSpPr>
      <xdr:spPr>
        <a:xfrm>
          <a:off x="29927550" y="5934075"/>
          <a:ext cx="0" cy="1714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552450</xdr:colOff>
      <xdr:row>26</xdr:row>
      <xdr:rowOff>104775</xdr:rowOff>
    </xdr:from>
    <xdr:to>
      <xdr:col>48</xdr:col>
      <xdr:colOff>561975</xdr:colOff>
      <xdr:row>30</xdr:row>
      <xdr:rowOff>47625</xdr:rowOff>
    </xdr:to>
    <xdr:sp>
      <xdr:nvSpPr>
        <xdr:cNvPr id="605" name="Line 605"/>
        <xdr:cNvSpPr>
          <a:spLocks/>
        </xdr:cNvSpPr>
      </xdr:nvSpPr>
      <xdr:spPr>
        <a:xfrm flipH="1">
          <a:off x="29927550" y="6372225"/>
          <a:ext cx="9525" cy="590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552450</xdr:colOff>
      <xdr:row>31</xdr:row>
      <xdr:rowOff>104775</xdr:rowOff>
    </xdr:from>
    <xdr:to>
      <xdr:col>48</xdr:col>
      <xdr:colOff>552450</xdr:colOff>
      <xdr:row>37</xdr:row>
      <xdr:rowOff>38100</xdr:rowOff>
    </xdr:to>
    <xdr:sp>
      <xdr:nvSpPr>
        <xdr:cNvPr id="606" name="Line 606"/>
        <xdr:cNvSpPr>
          <a:spLocks/>
        </xdr:cNvSpPr>
      </xdr:nvSpPr>
      <xdr:spPr>
        <a:xfrm>
          <a:off x="29927550" y="7181850"/>
          <a:ext cx="0" cy="904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30</xdr:row>
      <xdr:rowOff>38100</xdr:rowOff>
    </xdr:from>
    <xdr:to>
      <xdr:col>49</xdr:col>
      <xdr:colOff>66675</xdr:colOff>
      <xdr:row>31</xdr:row>
      <xdr:rowOff>104775</xdr:rowOff>
    </xdr:to>
    <xdr:sp>
      <xdr:nvSpPr>
        <xdr:cNvPr id="607" name="Rectangle 607"/>
        <xdr:cNvSpPr>
          <a:spLocks/>
        </xdr:cNvSpPr>
      </xdr:nvSpPr>
      <xdr:spPr>
        <a:xfrm>
          <a:off x="29822775" y="69532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552450</xdr:colOff>
      <xdr:row>29</xdr:row>
      <xdr:rowOff>19050</xdr:rowOff>
    </xdr:from>
    <xdr:to>
      <xdr:col>50</xdr:col>
      <xdr:colOff>66675</xdr:colOff>
      <xdr:row>29</xdr:row>
      <xdr:rowOff>19050</xdr:rowOff>
    </xdr:to>
    <xdr:sp>
      <xdr:nvSpPr>
        <xdr:cNvPr id="608" name="Line 608"/>
        <xdr:cNvSpPr>
          <a:spLocks/>
        </xdr:cNvSpPr>
      </xdr:nvSpPr>
      <xdr:spPr>
        <a:xfrm>
          <a:off x="29927550" y="67722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552450</xdr:colOff>
      <xdr:row>35</xdr:row>
      <xdr:rowOff>0</xdr:rowOff>
    </xdr:from>
    <xdr:to>
      <xdr:col>50</xdr:col>
      <xdr:colOff>123825</xdr:colOff>
      <xdr:row>35</xdr:row>
      <xdr:rowOff>0</xdr:rowOff>
    </xdr:to>
    <xdr:sp>
      <xdr:nvSpPr>
        <xdr:cNvPr id="609" name="Line 609"/>
        <xdr:cNvSpPr>
          <a:spLocks/>
        </xdr:cNvSpPr>
      </xdr:nvSpPr>
      <xdr:spPr>
        <a:xfrm>
          <a:off x="29927550" y="7724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352425</xdr:colOff>
      <xdr:row>36</xdr:row>
      <xdr:rowOff>47625</xdr:rowOff>
    </xdr:from>
    <xdr:to>
      <xdr:col>48</xdr:col>
      <xdr:colOff>133350</xdr:colOff>
      <xdr:row>39</xdr:row>
      <xdr:rowOff>57150</xdr:rowOff>
    </xdr:to>
    <xdr:sp>
      <xdr:nvSpPr>
        <xdr:cNvPr id="610" name="Rectangle 610"/>
        <xdr:cNvSpPr>
          <a:spLocks/>
        </xdr:cNvSpPr>
      </xdr:nvSpPr>
      <xdr:spPr>
        <a:xfrm>
          <a:off x="29117925" y="7934325"/>
          <a:ext cx="390525" cy="4953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Школьный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48</xdr:col>
      <xdr:colOff>123825</xdr:colOff>
      <xdr:row>37</xdr:row>
      <xdr:rowOff>152400</xdr:rowOff>
    </xdr:from>
    <xdr:to>
      <xdr:col>48</xdr:col>
      <xdr:colOff>419100</xdr:colOff>
      <xdr:row>37</xdr:row>
      <xdr:rowOff>152400</xdr:rowOff>
    </xdr:to>
    <xdr:sp>
      <xdr:nvSpPr>
        <xdr:cNvPr id="611" name="Line 611"/>
        <xdr:cNvSpPr>
          <a:spLocks/>
        </xdr:cNvSpPr>
      </xdr:nvSpPr>
      <xdr:spPr>
        <a:xfrm flipH="1">
          <a:off x="29498925" y="8201025"/>
          <a:ext cx="295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28575</xdr:colOff>
      <xdr:row>39</xdr:row>
      <xdr:rowOff>152400</xdr:rowOff>
    </xdr:from>
    <xdr:to>
      <xdr:col>49</xdr:col>
      <xdr:colOff>9525</xdr:colOff>
      <xdr:row>39</xdr:row>
      <xdr:rowOff>152400</xdr:rowOff>
    </xdr:to>
    <xdr:sp>
      <xdr:nvSpPr>
        <xdr:cNvPr id="612" name="Line 612"/>
        <xdr:cNvSpPr>
          <a:spLocks/>
        </xdr:cNvSpPr>
      </xdr:nvSpPr>
      <xdr:spPr>
        <a:xfrm>
          <a:off x="29403675" y="8524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304800</xdr:colOff>
      <xdr:row>37</xdr:row>
      <xdr:rowOff>152400</xdr:rowOff>
    </xdr:from>
    <xdr:to>
      <xdr:col>49</xdr:col>
      <xdr:colOff>9525</xdr:colOff>
      <xdr:row>39</xdr:row>
      <xdr:rowOff>152400</xdr:rowOff>
    </xdr:to>
    <xdr:sp>
      <xdr:nvSpPr>
        <xdr:cNvPr id="613" name="Line 613"/>
        <xdr:cNvSpPr>
          <a:spLocks/>
        </xdr:cNvSpPr>
      </xdr:nvSpPr>
      <xdr:spPr>
        <a:xfrm flipH="1" flipV="1">
          <a:off x="29679900" y="8201025"/>
          <a:ext cx="314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590550</xdr:colOff>
      <xdr:row>26</xdr:row>
      <xdr:rowOff>0</xdr:rowOff>
    </xdr:from>
    <xdr:to>
      <xdr:col>49</xdr:col>
      <xdr:colOff>209550</xdr:colOff>
      <xdr:row>26</xdr:row>
      <xdr:rowOff>76200</xdr:rowOff>
    </xdr:to>
    <xdr:sp>
      <xdr:nvSpPr>
        <xdr:cNvPr id="614" name="Line 614"/>
        <xdr:cNvSpPr>
          <a:spLocks/>
        </xdr:cNvSpPr>
      </xdr:nvSpPr>
      <xdr:spPr>
        <a:xfrm>
          <a:off x="29965650" y="626745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333375</xdr:colOff>
      <xdr:row>25</xdr:row>
      <xdr:rowOff>152400</xdr:rowOff>
    </xdr:from>
    <xdr:to>
      <xdr:col>48</xdr:col>
      <xdr:colOff>438150</xdr:colOff>
      <xdr:row>25</xdr:row>
      <xdr:rowOff>152400</xdr:rowOff>
    </xdr:to>
    <xdr:sp>
      <xdr:nvSpPr>
        <xdr:cNvPr id="615" name="Line 615"/>
        <xdr:cNvSpPr>
          <a:spLocks/>
        </xdr:cNvSpPr>
      </xdr:nvSpPr>
      <xdr:spPr>
        <a:xfrm flipH="1">
          <a:off x="29708475" y="6219825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333375</xdr:colOff>
      <xdr:row>29</xdr:row>
      <xdr:rowOff>76200</xdr:rowOff>
    </xdr:from>
    <xdr:to>
      <xdr:col>48</xdr:col>
      <xdr:colOff>447675</xdr:colOff>
      <xdr:row>31</xdr:row>
      <xdr:rowOff>9525</xdr:rowOff>
    </xdr:to>
    <xdr:sp>
      <xdr:nvSpPr>
        <xdr:cNvPr id="616" name="Line 616"/>
        <xdr:cNvSpPr>
          <a:spLocks/>
        </xdr:cNvSpPr>
      </xdr:nvSpPr>
      <xdr:spPr>
        <a:xfrm flipH="1" flipV="1">
          <a:off x="29708475" y="6829425"/>
          <a:ext cx="11430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33</xdr:row>
      <xdr:rowOff>152400</xdr:rowOff>
    </xdr:from>
    <xdr:to>
      <xdr:col>48</xdr:col>
      <xdr:colOff>371475</xdr:colOff>
      <xdr:row>33</xdr:row>
      <xdr:rowOff>152400</xdr:rowOff>
    </xdr:to>
    <xdr:sp>
      <xdr:nvSpPr>
        <xdr:cNvPr id="617" name="Line 617"/>
        <xdr:cNvSpPr>
          <a:spLocks/>
        </xdr:cNvSpPr>
      </xdr:nvSpPr>
      <xdr:spPr>
        <a:xfrm>
          <a:off x="28794075" y="75533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361950</xdr:colOff>
      <xdr:row>30</xdr:row>
      <xdr:rowOff>47625</xdr:rowOff>
    </xdr:from>
    <xdr:to>
      <xdr:col>48</xdr:col>
      <xdr:colOff>390525</xdr:colOff>
      <xdr:row>34</xdr:row>
      <xdr:rowOff>0</xdr:rowOff>
    </xdr:to>
    <xdr:sp>
      <xdr:nvSpPr>
        <xdr:cNvPr id="618" name="Line 618"/>
        <xdr:cNvSpPr>
          <a:spLocks/>
        </xdr:cNvSpPr>
      </xdr:nvSpPr>
      <xdr:spPr>
        <a:xfrm flipV="1">
          <a:off x="29737050" y="6962775"/>
          <a:ext cx="285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24</xdr:row>
      <xdr:rowOff>152400</xdr:rowOff>
    </xdr:from>
    <xdr:to>
      <xdr:col>48</xdr:col>
      <xdr:colOff>409575</xdr:colOff>
      <xdr:row>24</xdr:row>
      <xdr:rowOff>152400</xdr:rowOff>
    </xdr:to>
    <xdr:sp>
      <xdr:nvSpPr>
        <xdr:cNvPr id="619" name="Line 619"/>
        <xdr:cNvSpPr>
          <a:spLocks/>
        </xdr:cNvSpPr>
      </xdr:nvSpPr>
      <xdr:spPr>
        <a:xfrm>
          <a:off x="28794075" y="6057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409575</xdr:colOff>
      <xdr:row>25</xdr:row>
      <xdr:rowOff>0</xdr:rowOff>
    </xdr:from>
    <xdr:to>
      <xdr:col>48</xdr:col>
      <xdr:colOff>419100</xdr:colOff>
      <xdr:row>25</xdr:row>
      <xdr:rowOff>142875</xdr:rowOff>
    </xdr:to>
    <xdr:sp>
      <xdr:nvSpPr>
        <xdr:cNvPr id="620" name="Line 620"/>
        <xdr:cNvSpPr>
          <a:spLocks/>
        </xdr:cNvSpPr>
      </xdr:nvSpPr>
      <xdr:spPr>
        <a:xfrm>
          <a:off x="29784675" y="6067425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24</xdr:row>
      <xdr:rowOff>0</xdr:rowOff>
    </xdr:from>
    <xdr:to>
      <xdr:col>48</xdr:col>
      <xdr:colOff>219075</xdr:colOff>
      <xdr:row>24</xdr:row>
      <xdr:rowOff>0</xdr:rowOff>
    </xdr:to>
    <xdr:sp>
      <xdr:nvSpPr>
        <xdr:cNvPr id="621" name="Line 621"/>
        <xdr:cNvSpPr>
          <a:spLocks/>
        </xdr:cNvSpPr>
      </xdr:nvSpPr>
      <xdr:spPr>
        <a:xfrm>
          <a:off x="28794075" y="59055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24</xdr:row>
      <xdr:rowOff>0</xdr:rowOff>
    </xdr:from>
    <xdr:to>
      <xdr:col>48</xdr:col>
      <xdr:colOff>552450</xdr:colOff>
      <xdr:row>24</xdr:row>
      <xdr:rowOff>104775</xdr:rowOff>
    </xdr:to>
    <xdr:sp>
      <xdr:nvSpPr>
        <xdr:cNvPr id="622" name="Line 622"/>
        <xdr:cNvSpPr>
          <a:spLocks/>
        </xdr:cNvSpPr>
      </xdr:nvSpPr>
      <xdr:spPr>
        <a:xfrm>
          <a:off x="29594175" y="5905500"/>
          <a:ext cx="3333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138</xdr:row>
      <xdr:rowOff>152400</xdr:rowOff>
    </xdr:from>
    <xdr:to>
      <xdr:col>50</xdr:col>
      <xdr:colOff>304800</xdr:colOff>
      <xdr:row>139</xdr:row>
      <xdr:rowOff>0</xdr:rowOff>
    </xdr:to>
    <xdr:sp>
      <xdr:nvSpPr>
        <xdr:cNvPr id="623" name="Line 623"/>
        <xdr:cNvSpPr>
          <a:spLocks/>
        </xdr:cNvSpPr>
      </xdr:nvSpPr>
      <xdr:spPr>
        <a:xfrm>
          <a:off x="29984700" y="24593550"/>
          <a:ext cx="914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138</xdr:row>
      <xdr:rowOff>142875</xdr:rowOff>
    </xdr:from>
    <xdr:to>
      <xdr:col>50</xdr:col>
      <xdr:colOff>304800</xdr:colOff>
      <xdr:row>138</xdr:row>
      <xdr:rowOff>142875</xdr:rowOff>
    </xdr:to>
    <xdr:sp>
      <xdr:nvSpPr>
        <xdr:cNvPr id="624" name="Line 624"/>
        <xdr:cNvSpPr>
          <a:spLocks/>
        </xdr:cNvSpPr>
      </xdr:nvSpPr>
      <xdr:spPr>
        <a:xfrm>
          <a:off x="3089910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285750</xdr:colOff>
      <xdr:row>137</xdr:row>
      <xdr:rowOff>19050</xdr:rowOff>
    </xdr:from>
    <xdr:to>
      <xdr:col>50</xdr:col>
      <xdr:colOff>285750</xdr:colOff>
      <xdr:row>139</xdr:row>
      <xdr:rowOff>0</xdr:rowOff>
    </xdr:to>
    <xdr:sp>
      <xdr:nvSpPr>
        <xdr:cNvPr id="625" name="Line 625"/>
        <xdr:cNvSpPr>
          <a:spLocks/>
        </xdr:cNvSpPr>
      </xdr:nvSpPr>
      <xdr:spPr>
        <a:xfrm flipV="1">
          <a:off x="30880050" y="242982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76200</xdr:colOff>
      <xdr:row>119</xdr:row>
      <xdr:rowOff>104775</xdr:rowOff>
    </xdr:from>
    <xdr:to>
      <xdr:col>58</xdr:col>
      <xdr:colOff>304800</xdr:colOff>
      <xdr:row>121</xdr:row>
      <xdr:rowOff>9525</xdr:rowOff>
    </xdr:to>
    <xdr:sp>
      <xdr:nvSpPr>
        <xdr:cNvPr id="626" name="Rectangle 626"/>
        <xdr:cNvSpPr>
          <a:spLocks/>
        </xdr:cNvSpPr>
      </xdr:nvSpPr>
      <xdr:spPr>
        <a:xfrm>
          <a:off x="35547300" y="214693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76200</xdr:colOff>
      <xdr:row>117</xdr:row>
      <xdr:rowOff>76200</xdr:rowOff>
    </xdr:from>
    <xdr:to>
      <xdr:col>58</xdr:col>
      <xdr:colOff>304800</xdr:colOff>
      <xdr:row>118</xdr:row>
      <xdr:rowOff>142875</xdr:rowOff>
    </xdr:to>
    <xdr:sp>
      <xdr:nvSpPr>
        <xdr:cNvPr id="627" name="Rectangle 627"/>
        <xdr:cNvSpPr>
          <a:spLocks/>
        </xdr:cNvSpPr>
      </xdr:nvSpPr>
      <xdr:spPr>
        <a:xfrm>
          <a:off x="35547300" y="211169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76200</xdr:colOff>
      <xdr:row>113</xdr:row>
      <xdr:rowOff>28575</xdr:rowOff>
    </xdr:from>
    <xdr:to>
      <xdr:col>58</xdr:col>
      <xdr:colOff>304800</xdr:colOff>
      <xdr:row>114</xdr:row>
      <xdr:rowOff>95250</xdr:rowOff>
    </xdr:to>
    <xdr:sp>
      <xdr:nvSpPr>
        <xdr:cNvPr id="628" name="Rectangle 628"/>
        <xdr:cNvSpPr>
          <a:spLocks/>
        </xdr:cNvSpPr>
      </xdr:nvSpPr>
      <xdr:spPr>
        <a:xfrm>
          <a:off x="35547300" y="204216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95250</xdr:colOff>
      <xdr:row>127</xdr:row>
      <xdr:rowOff>0</xdr:rowOff>
    </xdr:from>
    <xdr:to>
      <xdr:col>58</xdr:col>
      <xdr:colOff>323850</xdr:colOff>
      <xdr:row>128</xdr:row>
      <xdr:rowOff>66675</xdr:rowOff>
    </xdr:to>
    <xdr:sp>
      <xdr:nvSpPr>
        <xdr:cNvPr id="629" name="Rectangle 629"/>
        <xdr:cNvSpPr>
          <a:spLocks/>
        </xdr:cNvSpPr>
      </xdr:nvSpPr>
      <xdr:spPr>
        <a:xfrm>
          <a:off x="35566350" y="226599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66675</xdr:colOff>
      <xdr:row>110</xdr:row>
      <xdr:rowOff>57150</xdr:rowOff>
    </xdr:from>
    <xdr:to>
      <xdr:col>58</xdr:col>
      <xdr:colOff>295275</xdr:colOff>
      <xdr:row>111</xdr:row>
      <xdr:rowOff>123825</xdr:rowOff>
    </xdr:to>
    <xdr:sp>
      <xdr:nvSpPr>
        <xdr:cNvPr id="630" name="Rectangle 630"/>
        <xdr:cNvSpPr>
          <a:spLocks/>
        </xdr:cNvSpPr>
      </xdr:nvSpPr>
      <xdr:spPr>
        <a:xfrm>
          <a:off x="35537775" y="199644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314325</xdr:colOff>
      <xdr:row>152</xdr:row>
      <xdr:rowOff>19050</xdr:rowOff>
    </xdr:from>
    <xdr:to>
      <xdr:col>46</xdr:col>
      <xdr:colOff>542925</xdr:colOff>
      <xdr:row>153</xdr:row>
      <xdr:rowOff>85725</xdr:rowOff>
    </xdr:to>
    <xdr:sp>
      <xdr:nvSpPr>
        <xdr:cNvPr id="631" name="Rectangle 631"/>
        <xdr:cNvSpPr>
          <a:spLocks/>
        </xdr:cNvSpPr>
      </xdr:nvSpPr>
      <xdr:spPr>
        <a:xfrm>
          <a:off x="28470225" y="267271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95250</xdr:colOff>
      <xdr:row>142</xdr:row>
      <xdr:rowOff>0</xdr:rowOff>
    </xdr:from>
    <xdr:to>
      <xdr:col>58</xdr:col>
      <xdr:colOff>323850</xdr:colOff>
      <xdr:row>143</xdr:row>
      <xdr:rowOff>66675</xdr:rowOff>
    </xdr:to>
    <xdr:sp>
      <xdr:nvSpPr>
        <xdr:cNvPr id="632" name="Rectangle 632"/>
        <xdr:cNvSpPr>
          <a:spLocks/>
        </xdr:cNvSpPr>
      </xdr:nvSpPr>
      <xdr:spPr>
        <a:xfrm>
          <a:off x="35566350" y="250888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145</xdr:row>
      <xdr:rowOff>47625</xdr:rowOff>
    </xdr:from>
    <xdr:to>
      <xdr:col>48</xdr:col>
      <xdr:colOff>276225</xdr:colOff>
      <xdr:row>146</xdr:row>
      <xdr:rowOff>114300</xdr:rowOff>
    </xdr:to>
    <xdr:sp>
      <xdr:nvSpPr>
        <xdr:cNvPr id="633" name="Rectangle 633"/>
        <xdr:cNvSpPr>
          <a:spLocks/>
        </xdr:cNvSpPr>
      </xdr:nvSpPr>
      <xdr:spPr>
        <a:xfrm>
          <a:off x="29422725" y="256222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109</xdr:row>
      <xdr:rowOff>142875</xdr:rowOff>
    </xdr:from>
    <xdr:to>
      <xdr:col>60</xdr:col>
      <xdr:colOff>85725</xdr:colOff>
      <xdr:row>109</xdr:row>
      <xdr:rowOff>142875</xdr:rowOff>
    </xdr:to>
    <xdr:sp>
      <xdr:nvSpPr>
        <xdr:cNvPr id="634" name="Line 634"/>
        <xdr:cNvSpPr>
          <a:spLocks/>
        </xdr:cNvSpPr>
      </xdr:nvSpPr>
      <xdr:spPr>
        <a:xfrm>
          <a:off x="36099750" y="198882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115</xdr:row>
      <xdr:rowOff>142875</xdr:rowOff>
    </xdr:from>
    <xdr:to>
      <xdr:col>60</xdr:col>
      <xdr:colOff>85725</xdr:colOff>
      <xdr:row>115</xdr:row>
      <xdr:rowOff>142875</xdr:rowOff>
    </xdr:to>
    <xdr:sp>
      <xdr:nvSpPr>
        <xdr:cNvPr id="635" name="Line 635"/>
        <xdr:cNvSpPr>
          <a:spLocks/>
        </xdr:cNvSpPr>
      </xdr:nvSpPr>
      <xdr:spPr>
        <a:xfrm>
          <a:off x="35652075" y="208597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118</xdr:row>
      <xdr:rowOff>142875</xdr:rowOff>
    </xdr:from>
    <xdr:to>
      <xdr:col>60</xdr:col>
      <xdr:colOff>85725</xdr:colOff>
      <xdr:row>118</xdr:row>
      <xdr:rowOff>142875</xdr:rowOff>
    </xdr:to>
    <xdr:sp>
      <xdr:nvSpPr>
        <xdr:cNvPr id="636" name="Line 636"/>
        <xdr:cNvSpPr>
          <a:spLocks/>
        </xdr:cNvSpPr>
      </xdr:nvSpPr>
      <xdr:spPr>
        <a:xfrm>
          <a:off x="36099750" y="2134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121</xdr:row>
      <xdr:rowOff>142875</xdr:rowOff>
    </xdr:from>
    <xdr:to>
      <xdr:col>60</xdr:col>
      <xdr:colOff>85725</xdr:colOff>
      <xdr:row>121</xdr:row>
      <xdr:rowOff>152400</xdr:rowOff>
    </xdr:to>
    <xdr:sp>
      <xdr:nvSpPr>
        <xdr:cNvPr id="637" name="Line 637"/>
        <xdr:cNvSpPr>
          <a:spLocks/>
        </xdr:cNvSpPr>
      </xdr:nvSpPr>
      <xdr:spPr>
        <a:xfrm flipV="1">
          <a:off x="36090225" y="2183130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134</xdr:row>
      <xdr:rowOff>142875</xdr:rowOff>
    </xdr:from>
    <xdr:to>
      <xdr:col>60</xdr:col>
      <xdr:colOff>85725</xdr:colOff>
      <xdr:row>134</xdr:row>
      <xdr:rowOff>142875</xdr:rowOff>
    </xdr:to>
    <xdr:sp>
      <xdr:nvSpPr>
        <xdr:cNvPr id="638" name="Line 638"/>
        <xdr:cNvSpPr>
          <a:spLocks/>
        </xdr:cNvSpPr>
      </xdr:nvSpPr>
      <xdr:spPr>
        <a:xfrm>
          <a:off x="36099750" y="239363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134</xdr:row>
      <xdr:rowOff>142875</xdr:rowOff>
    </xdr:from>
    <xdr:to>
      <xdr:col>60</xdr:col>
      <xdr:colOff>85725</xdr:colOff>
      <xdr:row>134</xdr:row>
      <xdr:rowOff>142875</xdr:rowOff>
    </xdr:to>
    <xdr:sp>
      <xdr:nvSpPr>
        <xdr:cNvPr id="639" name="Line 639"/>
        <xdr:cNvSpPr>
          <a:spLocks/>
        </xdr:cNvSpPr>
      </xdr:nvSpPr>
      <xdr:spPr>
        <a:xfrm>
          <a:off x="35652075" y="239363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109</xdr:row>
      <xdr:rowOff>57150</xdr:rowOff>
    </xdr:from>
    <xdr:to>
      <xdr:col>59</xdr:col>
      <xdr:colOff>28575</xdr:colOff>
      <xdr:row>109</xdr:row>
      <xdr:rowOff>142875</xdr:rowOff>
    </xdr:to>
    <xdr:sp>
      <xdr:nvSpPr>
        <xdr:cNvPr id="640" name="Line 640"/>
        <xdr:cNvSpPr>
          <a:spLocks/>
        </xdr:cNvSpPr>
      </xdr:nvSpPr>
      <xdr:spPr>
        <a:xfrm flipH="1" flipV="1">
          <a:off x="35652075" y="19802475"/>
          <a:ext cx="457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117</xdr:row>
      <xdr:rowOff>38100</xdr:rowOff>
    </xdr:from>
    <xdr:to>
      <xdr:col>57</xdr:col>
      <xdr:colOff>542925</xdr:colOff>
      <xdr:row>121</xdr:row>
      <xdr:rowOff>133350</xdr:rowOff>
    </xdr:to>
    <xdr:sp>
      <xdr:nvSpPr>
        <xdr:cNvPr id="641" name="Rectangle 641"/>
        <xdr:cNvSpPr>
          <a:spLocks/>
        </xdr:cNvSpPr>
      </xdr:nvSpPr>
      <xdr:spPr>
        <a:xfrm>
          <a:off x="35004375" y="21078825"/>
          <a:ext cx="400050" cy="7429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3</a:t>
          </a:r>
        </a:p>
      </xdr:txBody>
    </xdr:sp>
    <xdr:clientData/>
  </xdr:twoCellAnchor>
  <xdr:twoCellAnchor>
    <xdr:from>
      <xdr:col>57</xdr:col>
      <xdr:colOff>142875</xdr:colOff>
      <xdr:row>126</xdr:row>
      <xdr:rowOff>38100</xdr:rowOff>
    </xdr:from>
    <xdr:to>
      <xdr:col>57</xdr:col>
      <xdr:colOff>552450</xdr:colOff>
      <xdr:row>128</xdr:row>
      <xdr:rowOff>152400</xdr:rowOff>
    </xdr:to>
    <xdr:sp>
      <xdr:nvSpPr>
        <xdr:cNvPr id="642" name="Rectangle 642"/>
        <xdr:cNvSpPr>
          <a:spLocks/>
        </xdr:cNvSpPr>
      </xdr:nvSpPr>
      <xdr:spPr>
        <a:xfrm>
          <a:off x="35004375" y="22536150"/>
          <a:ext cx="409575" cy="4381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</a:t>
          </a:r>
        </a:p>
      </xdr:txBody>
    </xdr:sp>
    <xdr:clientData/>
  </xdr:twoCellAnchor>
  <xdr:twoCellAnchor>
    <xdr:from>
      <xdr:col>57</xdr:col>
      <xdr:colOff>533400</xdr:colOff>
      <xdr:row>111</xdr:row>
      <xdr:rowOff>9525</xdr:rowOff>
    </xdr:from>
    <xdr:to>
      <xdr:col>58</xdr:col>
      <xdr:colOff>66675</xdr:colOff>
      <xdr:row>111</xdr:row>
      <xdr:rowOff>9525</xdr:rowOff>
    </xdr:to>
    <xdr:sp>
      <xdr:nvSpPr>
        <xdr:cNvPr id="643" name="Line 643"/>
        <xdr:cNvSpPr>
          <a:spLocks/>
        </xdr:cNvSpPr>
      </xdr:nvSpPr>
      <xdr:spPr>
        <a:xfrm flipH="1">
          <a:off x="35394900" y="20078700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109</xdr:row>
      <xdr:rowOff>142875</xdr:rowOff>
    </xdr:from>
    <xdr:to>
      <xdr:col>58</xdr:col>
      <xdr:colOff>9525</xdr:colOff>
      <xdr:row>109</xdr:row>
      <xdr:rowOff>142875</xdr:rowOff>
    </xdr:to>
    <xdr:sp>
      <xdr:nvSpPr>
        <xdr:cNvPr id="644" name="Line 644"/>
        <xdr:cNvSpPr>
          <a:spLocks/>
        </xdr:cNvSpPr>
      </xdr:nvSpPr>
      <xdr:spPr>
        <a:xfrm>
          <a:off x="34880550" y="19888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109</xdr:row>
      <xdr:rowOff>142875</xdr:rowOff>
    </xdr:from>
    <xdr:to>
      <xdr:col>58</xdr:col>
      <xdr:colOff>19050</xdr:colOff>
      <xdr:row>111</xdr:row>
      <xdr:rowOff>9525</xdr:rowOff>
    </xdr:to>
    <xdr:sp>
      <xdr:nvSpPr>
        <xdr:cNvPr id="645" name="Line 645"/>
        <xdr:cNvSpPr>
          <a:spLocks/>
        </xdr:cNvSpPr>
      </xdr:nvSpPr>
      <xdr:spPr>
        <a:xfrm flipH="1">
          <a:off x="35471100" y="19888200"/>
          <a:ext cx="19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533400</xdr:colOff>
      <xdr:row>113</xdr:row>
      <xdr:rowOff>152400</xdr:rowOff>
    </xdr:from>
    <xdr:to>
      <xdr:col>58</xdr:col>
      <xdr:colOff>66675</xdr:colOff>
      <xdr:row>113</xdr:row>
      <xdr:rowOff>152400</xdr:rowOff>
    </xdr:to>
    <xdr:sp>
      <xdr:nvSpPr>
        <xdr:cNvPr id="646" name="Line 646"/>
        <xdr:cNvSpPr>
          <a:spLocks/>
        </xdr:cNvSpPr>
      </xdr:nvSpPr>
      <xdr:spPr>
        <a:xfrm flipH="1">
          <a:off x="35394900" y="20545425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552450</xdr:colOff>
      <xdr:row>117</xdr:row>
      <xdr:rowOff>152400</xdr:rowOff>
    </xdr:from>
    <xdr:to>
      <xdr:col>58</xdr:col>
      <xdr:colOff>66675</xdr:colOff>
      <xdr:row>118</xdr:row>
      <xdr:rowOff>38100</xdr:rowOff>
    </xdr:to>
    <xdr:sp>
      <xdr:nvSpPr>
        <xdr:cNvPr id="647" name="Line 647"/>
        <xdr:cNvSpPr>
          <a:spLocks/>
        </xdr:cNvSpPr>
      </xdr:nvSpPr>
      <xdr:spPr>
        <a:xfrm flipH="1" flipV="1">
          <a:off x="35413950" y="21193125"/>
          <a:ext cx="1238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533400</xdr:colOff>
      <xdr:row>120</xdr:row>
      <xdr:rowOff>57150</xdr:rowOff>
    </xdr:from>
    <xdr:to>
      <xdr:col>58</xdr:col>
      <xdr:colOff>66675</xdr:colOff>
      <xdr:row>121</xdr:row>
      <xdr:rowOff>0</xdr:rowOff>
    </xdr:to>
    <xdr:sp>
      <xdr:nvSpPr>
        <xdr:cNvPr id="648" name="Line 648"/>
        <xdr:cNvSpPr>
          <a:spLocks/>
        </xdr:cNvSpPr>
      </xdr:nvSpPr>
      <xdr:spPr>
        <a:xfrm flipH="1">
          <a:off x="35394900" y="21583650"/>
          <a:ext cx="14287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542925</xdr:colOff>
      <xdr:row>127</xdr:row>
      <xdr:rowOff>133350</xdr:rowOff>
    </xdr:from>
    <xdr:to>
      <xdr:col>58</xdr:col>
      <xdr:colOff>85725</xdr:colOff>
      <xdr:row>127</xdr:row>
      <xdr:rowOff>133350</xdr:rowOff>
    </xdr:to>
    <xdr:sp>
      <xdr:nvSpPr>
        <xdr:cNvPr id="649" name="Line 649"/>
        <xdr:cNvSpPr>
          <a:spLocks/>
        </xdr:cNvSpPr>
      </xdr:nvSpPr>
      <xdr:spPr>
        <a:xfrm flipH="1">
          <a:off x="35404425" y="22793325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116</xdr:row>
      <xdr:rowOff>142875</xdr:rowOff>
    </xdr:from>
    <xdr:to>
      <xdr:col>58</xdr:col>
      <xdr:colOff>9525</xdr:colOff>
      <xdr:row>116</xdr:row>
      <xdr:rowOff>142875</xdr:rowOff>
    </xdr:to>
    <xdr:sp>
      <xdr:nvSpPr>
        <xdr:cNvPr id="650" name="Line 650"/>
        <xdr:cNvSpPr>
          <a:spLocks/>
        </xdr:cNvSpPr>
      </xdr:nvSpPr>
      <xdr:spPr>
        <a:xfrm>
          <a:off x="34880550" y="21021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125</xdr:row>
      <xdr:rowOff>142875</xdr:rowOff>
    </xdr:from>
    <xdr:to>
      <xdr:col>58</xdr:col>
      <xdr:colOff>9525</xdr:colOff>
      <xdr:row>125</xdr:row>
      <xdr:rowOff>142875</xdr:rowOff>
    </xdr:to>
    <xdr:sp>
      <xdr:nvSpPr>
        <xdr:cNvPr id="651" name="Line 651"/>
        <xdr:cNvSpPr>
          <a:spLocks/>
        </xdr:cNvSpPr>
      </xdr:nvSpPr>
      <xdr:spPr>
        <a:xfrm>
          <a:off x="34880550" y="22479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116</xdr:row>
      <xdr:rowOff>142875</xdr:rowOff>
    </xdr:from>
    <xdr:to>
      <xdr:col>58</xdr:col>
      <xdr:colOff>38100</xdr:colOff>
      <xdr:row>118</xdr:row>
      <xdr:rowOff>19050</xdr:rowOff>
    </xdr:to>
    <xdr:sp>
      <xdr:nvSpPr>
        <xdr:cNvPr id="652" name="Line 652"/>
        <xdr:cNvSpPr>
          <a:spLocks/>
        </xdr:cNvSpPr>
      </xdr:nvSpPr>
      <xdr:spPr>
        <a:xfrm>
          <a:off x="35471100" y="21021675"/>
          <a:ext cx="38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</xdr:colOff>
      <xdr:row>125</xdr:row>
      <xdr:rowOff>152400</xdr:rowOff>
    </xdr:from>
    <xdr:to>
      <xdr:col>58</xdr:col>
      <xdr:colOff>28575</xdr:colOff>
      <xdr:row>127</xdr:row>
      <xdr:rowOff>133350</xdr:rowOff>
    </xdr:to>
    <xdr:sp>
      <xdr:nvSpPr>
        <xdr:cNvPr id="653" name="Line 653"/>
        <xdr:cNvSpPr>
          <a:spLocks/>
        </xdr:cNvSpPr>
      </xdr:nvSpPr>
      <xdr:spPr>
        <a:xfrm>
          <a:off x="35480625" y="22488525"/>
          <a:ext cx="19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118</xdr:row>
      <xdr:rowOff>142875</xdr:rowOff>
    </xdr:from>
    <xdr:to>
      <xdr:col>59</xdr:col>
      <xdr:colOff>19050</xdr:colOff>
      <xdr:row>119</xdr:row>
      <xdr:rowOff>47625</xdr:rowOff>
    </xdr:to>
    <xdr:sp>
      <xdr:nvSpPr>
        <xdr:cNvPr id="654" name="Line 654"/>
        <xdr:cNvSpPr>
          <a:spLocks/>
        </xdr:cNvSpPr>
      </xdr:nvSpPr>
      <xdr:spPr>
        <a:xfrm flipH="1">
          <a:off x="35661600" y="21345525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333375</xdr:colOff>
      <xdr:row>142</xdr:row>
      <xdr:rowOff>133350</xdr:rowOff>
    </xdr:from>
    <xdr:to>
      <xdr:col>59</xdr:col>
      <xdr:colOff>247650</xdr:colOff>
      <xdr:row>144</xdr:row>
      <xdr:rowOff>104775</xdr:rowOff>
    </xdr:to>
    <xdr:sp>
      <xdr:nvSpPr>
        <xdr:cNvPr id="655" name="Line 655"/>
        <xdr:cNvSpPr>
          <a:spLocks/>
        </xdr:cNvSpPr>
      </xdr:nvSpPr>
      <xdr:spPr>
        <a:xfrm>
          <a:off x="35804475" y="25222200"/>
          <a:ext cx="52387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143</xdr:row>
      <xdr:rowOff>142875</xdr:rowOff>
    </xdr:from>
    <xdr:to>
      <xdr:col>58</xdr:col>
      <xdr:colOff>552450</xdr:colOff>
      <xdr:row>145</xdr:row>
      <xdr:rowOff>133350</xdr:rowOff>
    </xdr:to>
    <xdr:sp>
      <xdr:nvSpPr>
        <xdr:cNvPr id="656" name="Rectangle 656"/>
        <xdr:cNvSpPr>
          <a:spLocks/>
        </xdr:cNvSpPr>
      </xdr:nvSpPr>
      <xdr:spPr>
        <a:xfrm>
          <a:off x="35661600" y="25393650"/>
          <a:ext cx="361950" cy="3143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м/н Дуэт</a:t>
          </a:r>
        </a:p>
      </xdr:txBody>
    </xdr:sp>
    <xdr:clientData/>
  </xdr:twoCellAnchor>
  <xdr:twoCellAnchor>
    <xdr:from>
      <xdr:col>58</xdr:col>
      <xdr:colOff>228600</xdr:colOff>
      <xdr:row>143</xdr:row>
      <xdr:rowOff>76200</xdr:rowOff>
    </xdr:from>
    <xdr:to>
      <xdr:col>58</xdr:col>
      <xdr:colOff>333375</xdr:colOff>
      <xdr:row>143</xdr:row>
      <xdr:rowOff>152400</xdr:rowOff>
    </xdr:to>
    <xdr:sp>
      <xdr:nvSpPr>
        <xdr:cNvPr id="657" name="Line 657"/>
        <xdr:cNvSpPr>
          <a:spLocks/>
        </xdr:cNvSpPr>
      </xdr:nvSpPr>
      <xdr:spPr>
        <a:xfrm>
          <a:off x="35699700" y="25326975"/>
          <a:ext cx="1047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257175</xdr:colOff>
      <xdr:row>144</xdr:row>
      <xdr:rowOff>104775</xdr:rowOff>
    </xdr:from>
    <xdr:to>
      <xdr:col>62</xdr:col>
      <xdr:colOff>438150</xdr:colOff>
      <xdr:row>144</xdr:row>
      <xdr:rowOff>114300</xdr:rowOff>
    </xdr:to>
    <xdr:sp>
      <xdr:nvSpPr>
        <xdr:cNvPr id="658" name="Line 658"/>
        <xdr:cNvSpPr>
          <a:spLocks/>
        </xdr:cNvSpPr>
      </xdr:nvSpPr>
      <xdr:spPr>
        <a:xfrm flipV="1">
          <a:off x="36337875" y="25517475"/>
          <a:ext cx="20097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142</xdr:row>
      <xdr:rowOff>142875</xdr:rowOff>
    </xdr:from>
    <xdr:to>
      <xdr:col>60</xdr:col>
      <xdr:colOff>85725</xdr:colOff>
      <xdr:row>142</xdr:row>
      <xdr:rowOff>142875</xdr:rowOff>
    </xdr:to>
    <xdr:sp>
      <xdr:nvSpPr>
        <xdr:cNvPr id="659" name="Line 659"/>
        <xdr:cNvSpPr>
          <a:spLocks/>
        </xdr:cNvSpPr>
      </xdr:nvSpPr>
      <xdr:spPr>
        <a:xfrm>
          <a:off x="36099750" y="25231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600075</xdr:colOff>
      <xdr:row>142</xdr:row>
      <xdr:rowOff>142875</xdr:rowOff>
    </xdr:from>
    <xdr:to>
      <xdr:col>60</xdr:col>
      <xdr:colOff>85725</xdr:colOff>
      <xdr:row>142</xdr:row>
      <xdr:rowOff>142875</xdr:rowOff>
    </xdr:to>
    <xdr:sp>
      <xdr:nvSpPr>
        <xdr:cNvPr id="660" name="Line 660"/>
        <xdr:cNvSpPr>
          <a:spLocks/>
        </xdr:cNvSpPr>
      </xdr:nvSpPr>
      <xdr:spPr>
        <a:xfrm>
          <a:off x="36071175" y="252317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600075</xdr:colOff>
      <xdr:row>142</xdr:row>
      <xdr:rowOff>142875</xdr:rowOff>
    </xdr:from>
    <xdr:to>
      <xdr:col>59</xdr:col>
      <xdr:colOff>76200</xdr:colOff>
      <xdr:row>144</xdr:row>
      <xdr:rowOff>9525</xdr:rowOff>
    </xdr:to>
    <xdr:sp>
      <xdr:nvSpPr>
        <xdr:cNvPr id="661" name="Line 661"/>
        <xdr:cNvSpPr>
          <a:spLocks/>
        </xdr:cNvSpPr>
      </xdr:nvSpPr>
      <xdr:spPr>
        <a:xfrm>
          <a:off x="36071175" y="25231725"/>
          <a:ext cx="85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19050</xdr:colOff>
      <xdr:row>146</xdr:row>
      <xdr:rowOff>142875</xdr:rowOff>
    </xdr:from>
    <xdr:to>
      <xdr:col>61</xdr:col>
      <xdr:colOff>85725</xdr:colOff>
      <xdr:row>146</xdr:row>
      <xdr:rowOff>142875</xdr:rowOff>
    </xdr:to>
    <xdr:sp>
      <xdr:nvSpPr>
        <xdr:cNvPr id="662" name="Line 662"/>
        <xdr:cNvSpPr>
          <a:spLocks/>
        </xdr:cNvSpPr>
      </xdr:nvSpPr>
      <xdr:spPr>
        <a:xfrm>
          <a:off x="36709350" y="25879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600075</xdr:colOff>
      <xdr:row>146</xdr:row>
      <xdr:rowOff>142875</xdr:rowOff>
    </xdr:from>
    <xdr:to>
      <xdr:col>61</xdr:col>
      <xdr:colOff>85725</xdr:colOff>
      <xdr:row>146</xdr:row>
      <xdr:rowOff>142875</xdr:rowOff>
    </xdr:to>
    <xdr:sp>
      <xdr:nvSpPr>
        <xdr:cNvPr id="663" name="Line 663"/>
        <xdr:cNvSpPr>
          <a:spLocks/>
        </xdr:cNvSpPr>
      </xdr:nvSpPr>
      <xdr:spPr>
        <a:xfrm>
          <a:off x="36680775" y="258794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144</xdr:row>
      <xdr:rowOff>104775</xdr:rowOff>
    </xdr:from>
    <xdr:to>
      <xdr:col>61</xdr:col>
      <xdr:colOff>514350</xdr:colOff>
      <xdr:row>146</xdr:row>
      <xdr:rowOff>142875</xdr:rowOff>
    </xdr:to>
    <xdr:sp>
      <xdr:nvSpPr>
        <xdr:cNvPr id="664" name="Line 664"/>
        <xdr:cNvSpPr>
          <a:spLocks/>
        </xdr:cNvSpPr>
      </xdr:nvSpPr>
      <xdr:spPr>
        <a:xfrm flipV="1">
          <a:off x="37395150" y="25517475"/>
          <a:ext cx="419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333375</xdr:colOff>
      <xdr:row>162</xdr:row>
      <xdr:rowOff>0</xdr:rowOff>
    </xdr:from>
    <xdr:to>
      <xdr:col>35</xdr:col>
      <xdr:colOff>371475</xdr:colOff>
      <xdr:row>164</xdr:row>
      <xdr:rowOff>57150</xdr:rowOff>
    </xdr:to>
    <xdr:sp>
      <xdr:nvSpPr>
        <xdr:cNvPr id="665" name="Rectangle 665"/>
        <xdr:cNvSpPr>
          <a:spLocks/>
        </xdr:cNvSpPr>
      </xdr:nvSpPr>
      <xdr:spPr>
        <a:xfrm rot="20757824">
          <a:off x="20564475" y="28327350"/>
          <a:ext cx="1257300" cy="3810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Музыкальная школа</a:t>
          </a:r>
        </a:p>
      </xdr:txBody>
    </xdr:sp>
    <xdr:clientData/>
  </xdr:twoCellAnchor>
  <xdr:twoCellAnchor>
    <xdr:from>
      <xdr:col>64</xdr:col>
      <xdr:colOff>600075</xdr:colOff>
      <xdr:row>143</xdr:row>
      <xdr:rowOff>104775</xdr:rowOff>
    </xdr:from>
    <xdr:to>
      <xdr:col>68</xdr:col>
      <xdr:colOff>161925</xdr:colOff>
      <xdr:row>145</xdr:row>
      <xdr:rowOff>76200</xdr:rowOff>
    </xdr:to>
    <xdr:sp>
      <xdr:nvSpPr>
        <xdr:cNvPr id="666" name="Rectangle 666"/>
        <xdr:cNvSpPr>
          <a:spLocks/>
        </xdr:cNvSpPr>
      </xdr:nvSpPr>
      <xdr:spPr>
        <a:xfrm>
          <a:off x="39728775" y="25355550"/>
          <a:ext cx="2000250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Ленина 29А</a:t>
          </a:r>
        </a:p>
      </xdr:txBody>
    </xdr:sp>
    <xdr:clientData/>
  </xdr:twoCellAnchor>
  <xdr:twoCellAnchor>
    <xdr:from>
      <xdr:col>62</xdr:col>
      <xdr:colOff>409575</xdr:colOff>
      <xdr:row>144</xdr:row>
      <xdr:rowOff>104775</xdr:rowOff>
    </xdr:from>
    <xdr:to>
      <xdr:col>64</xdr:col>
      <xdr:colOff>600075</xdr:colOff>
      <xdr:row>144</xdr:row>
      <xdr:rowOff>104775</xdr:rowOff>
    </xdr:to>
    <xdr:sp>
      <xdr:nvSpPr>
        <xdr:cNvPr id="667" name="Line 667"/>
        <xdr:cNvSpPr>
          <a:spLocks/>
        </xdr:cNvSpPr>
      </xdr:nvSpPr>
      <xdr:spPr>
        <a:xfrm>
          <a:off x="38319075" y="25517475"/>
          <a:ext cx="140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581025</xdr:colOff>
      <xdr:row>144</xdr:row>
      <xdr:rowOff>104775</xdr:rowOff>
    </xdr:from>
    <xdr:to>
      <xdr:col>66</xdr:col>
      <xdr:colOff>361950</xdr:colOff>
      <xdr:row>144</xdr:row>
      <xdr:rowOff>104775</xdr:rowOff>
    </xdr:to>
    <xdr:sp>
      <xdr:nvSpPr>
        <xdr:cNvPr id="668" name="Line 668"/>
        <xdr:cNvSpPr>
          <a:spLocks/>
        </xdr:cNvSpPr>
      </xdr:nvSpPr>
      <xdr:spPr>
        <a:xfrm>
          <a:off x="39709725" y="25517475"/>
          <a:ext cx="100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19050</xdr:colOff>
      <xdr:row>145</xdr:row>
      <xdr:rowOff>142875</xdr:rowOff>
    </xdr:from>
    <xdr:to>
      <xdr:col>64</xdr:col>
      <xdr:colOff>85725</xdr:colOff>
      <xdr:row>145</xdr:row>
      <xdr:rowOff>142875</xdr:rowOff>
    </xdr:to>
    <xdr:sp>
      <xdr:nvSpPr>
        <xdr:cNvPr id="669" name="Line 669"/>
        <xdr:cNvSpPr>
          <a:spLocks/>
        </xdr:cNvSpPr>
      </xdr:nvSpPr>
      <xdr:spPr>
        <a:xfrm>
          <a:off x="38538150" y="257175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600075</xdr:colOff>
      <xdr:row>145</xdr:row>
      <xdr:rowOff>142875</xdr:rowOff>
    </xdr:from>
    <xdr:to>
      <xdr:col>64</xdr:col>
      <xdr:colOff>85725</xdr:colOff>
      <xdr:row>145</xdr:row>
      <xdr:rowOff>142875</xdr:rowOff>
    </xdr:to>
    <xdr:sp>
      <xdr:nvSpPr>
        <xdr:cNvPr id="670" name="Line 670"/>
        <xdr:cNvSpPr>
          <a:spLocks/>
        </xdr:cNvSpPr>
      </xdr:nvSpPr>
      <xdr:spPr>
        <a:xfrm>
          <a:off x="38509575" y="257175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19050</xdr:colOff>
      <xdr:row>146</xdr:row>
      <xdr:rowOff>142875</xdr:rowOff>
    </xdr:from>
    <xdr:to>
      <xdr:col>67</xdr:col>
      <xdr:colOff>85725</xdr:colOff>
      <xdr:row>146</xdr:row>
      <xdr:rowOff>142875</xdr:rowOff>
    </xdr:to>
    <xdr:sp>
      <xdr:nvSpPr>
        <xdr:cNvPr id="671" name="Line 671"/>
        <xdr:cNvSpPr>
          <a:spLocks/>
        </xdr:cNvSpPr>
      </xdr:nvSpPr>
      <xdr:spPr>
        <a:xfrm>
          <a:off x="40366950" y="25879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600075</xdr:colOff>
      <xdr:row>146</xdr:row>
      <xdr:rowOff>142875</xdr:rowOff>
    </xdr:from>
    <xdr:to>
      <xdr:col>67</xdr:col>
      <xdr:colOff>85725</xdr:colOff>
      <xdr:row>146</xdr:row>
      <xdr:rowOff>142875</xdr:rowOff>
    </xdr:to>
    <xdr:sp>
      <xdr:nvSpPr>
        <xdr:cNvPr id="672" name="Line 672"/>
        <xdr:cNvSpPr>
          <a:spLocks/>
        </xdr:cNvSpPr>
      </xdr:nvSpPr>
      <xdr:spPr>
        <a:xfrm>
          <a:off x="40338375" y="258794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95250</xdr:colOff>
      <xdr:row>144</xdr:row>
      <xdr:rowOff>104775</xdr:rowOff>
    </xdr:from>
    <xdr:to>
      <xdr:col>64</xdr:col>
      <xdr:colOff>95250</xdr:colOff>
      <xdr:row>145</xdr:row>
      <xdr:rowOff>142875</xdr:rowOff>
    </xdr:to>
    <xdr:sp>
      <xdr:nvSpPr>
        <xdr:cNvPr id="673" name="Line 673"/>
        <xdr:cNvSpPr>
          <a:spLocks/>
        </xdr:cNvSpPr>
      </xdr:nvSpPr>
      <xdr:spPr>
        <a:xfrm flipV="1">
          <a:off x="39223950" y="25517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419100</xdr:colOff>
      <xdr:row>144</xdr:row>
      <xdr:rowOff>95250</xdr:rowOff>
    </xdr:from>
    <xdr:to>
      <xdr:col>66</xdr:col>
      <xdr:colOff>0</xdr:colOff>
      <xdr:row>146</xdr:row>
      <xdr:rowOff>142875</xdr:rowOff>
    </xdr:to>
    <xdr:sp>
      <xdr:nvSpPr>
        <xdr:cNvPr id="674" name="Line 674"/>
        <xdr:cNvSpPr>
          <a:spLocks/>
        </xdr:cNvSpPr>
      </xdr:nvSpPr>
      <xdr:spPr>
        <a:xfrm flipH="1" flipV="1">
          <a:off x="40157400" y="25507950"/>
          <a:ext cx="190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144</xdr:row>
      <xdr:rowOff>142875</xdr:rowOff>
    </xdr:from>
    <xdr:to>
      <xdr:col>58</xdr:col>
      <xdr:colOff>85725</xdr:colOff>
      <xdr:row>144</xdr:row>
      <xdr:rowOff>142875</xdr:rowOff>
    </xdr:to>
    <xdr:sp>
      <xdr:nvSpPr>
        <xdr:cNvPr id="675" name="Line 675"/>
        <xdr:cNvSpPr>
          <a:spLocks/>
        </xdr:cNvSpPr>
      </xdr:nvSpPr>
      <xdr:spPr>
        <a:xfrm>
          <a:off x="34880550" y="255555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600075</xdr:colOff>
      <xdr:row>144</xdr:row>
      <xdr:rowOff>142875</xdr:rowOff>
    </xdr:from>
    <xdr:to>
      <xdr:col>58</xdr:col>
      <xdr:colOff>85725</xdr:colOff>
      <xdr:row>144</xdr:row>
      <xdr:rowOff>142875</xdr:rowOff>
    </xdr:to>
    <xdr:sp>
      <xdr:nvSpPr>
        <xdr:cNvPr id="676" name="Line 676"/>
        <xdr:cNvSpPr>
          <a:spLocks/>
        </xdr:cNvSpPr>
      </xdr:nvSpPr>
      <xdr:spPr>
        <a:xfrm>
          <a:off x="34851975" y="25555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85725</xdr:colOff>
      <xdr:row>143</xdr:row>
      <xdr:rowOff>66675</xdr:rowOff>
    </xdr:from>
    <xdr:to>
      <xdr:col>58</xdr:col>
      <xdr:colOff>257175</xdr:colOff>
      <xdr:row>144</xdr:row>
      <xdr:rowOff>142875</xdr:rowOff>
    </xdr:to>
    <xdr:sp>
      <xdr:nvSpPr>
        <xdr:cNvPr id="677" name="Line 677"/>
        <xdr:cNvSpPr>
          <a:spLocks/>
        </xdr:cNvSpPr>
      </xdr:nvSpPr>
      <xdr:spPr>
        <a:xfrm flipV="1">
          <a:off x="35556825" y="25317450"/>
          <a:ext cx="171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108</xdr:row>
      <xdr:rowOff>142875</xdr:rowOff>
    </xdr:from>
    <xdr:to>
      <xdr:col>58</xdr:col>
      <xdr:colOff>190500</xdr:colOff>
      <xdr:row>110</xdr:row>
      <xdr:rowOff>57150</xdr:rowOff>
    </xdr:to>
    <xdr:sp>
      <xdr:nvSpPr>
        <xdr:cNvPr id="678" name="Line 678"/>
        <xdr:cNvSpPr>
          <a:spLocks/>
        </xdr:cNvSpPr>
      </xdr:nvSpPr>
      <xdr:spPr>
        <a:xfrm>
          <a:off x="35652075" y="19726275"/>
          <a:ext cx="9525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111</xdr:row>
      <xdr:rowOff>133350</xdr:rowOff>
    </xdr:from>
    <xdr:to>
      <xdr:col>58</xdr:col>
      <xdr:colOff>190500</xdr:colOff>
      <xdr:row>113</xdr:row>
      <xdr:rowOff>38100</xdr:rowOff>
    </xdr:to>
    <xdr:sp>
      <xdr:nvSpPr>
        <xdr:cNvPr id="679" name="Line 679"/>
        <xdr:cNvSpPr>
          <a:spLocks/>
        </xdr:cNvSpPr>
      </xdr:nvSpPr>
      <xdr:spPr>
        <a:xfrm>
          <a:off x="35652075" y="20202525"/>
          <a:ext cx="9525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114</xdr:row>
      <xdr:rowOff>95250</xdr:rowOff>
    </xdr:from>
    <xdr:to>
      <xdr:col>58</xdr:col>
      <xdr:colOff>190500</xdr:colOff>
      <xdr:row>117</xdr:row>
      <xdr:rowOff>76200</xdr:rowOff>
    </xdr:to>
    <xdr:sp>
      <xdr:nvSpPr>
        <xdr:cNvPr id="680" name="Line 680"/>
        <xdr:cNvSpPr>
          <a:spLocks/>
        </xdr:cNvSpPr>
      </xdr:nvSpPr>
      <xdr:spPr>
        <a:xfrm>
          <a:off x="35652075" y="20650200"/>
          <a:ext cx="9525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118</xdr:row>
      <xdr:rowOff>142875</xdr:rowOff>
    </xdr:from>
    <xdr:to>
      <xdr:col>58</xdr:col>
      <xdr:colOff>190500</xdr:colOff>
      <xdr:row>119</xdr:row>
      <xdr:rowOff>104775</xdr:rowOff>
    </xdr:to>
    <xdr:sp>
      <xdr:nvSpPr>
        <xdr:cNvPr id="681" name="Line 681"/>
        <xdr:cNvSpPr>
          <a:spLocks/>
        </xdr:cNvSpPr>
      </xdr:nvSpPr>
      <xdr:spPr>
        <a:xfrm>
          <a:off x="35661600" y="21345525"/>
          <a:ext cx="0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121</xdr:row>
      <xdr:rowOff>19050</xdr:rowOff>
    </xdr:from>
    <xdr:to>
      <xdr:col>58</xdr:col>
      <xdr:colOff>190500</xdr:colOff>
      <xdr:row>127</xdr:row>
      <xdr:rowOff>9525</xdr:rowOff>
    </xdr:to>
    <xdr:sp>
      <xdr:nvSpPr>
        <xdr:cNvPr id="682" name="Line 682"/>
        <xdr:cNvSpPr>
          <a:spLocks/>
        </xdr:cNvSpPr>
      </xdr:nvSpPr>
      <xdr:spPr>
        <a:xfrm>
          <a:off x="35661600" y="21707475"/>
          <a:ext cx="0" cy="962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128</xdr:row>
      <xdr:rowOff>76200</xdr:rowOff>
    </xdr:from>
    <xdr:to>
      <xdr:col>58</xdr:col>
      <xdr:colOff>200025</xdr:colOff>
      <xdr:row>142</xdr:row>
      <xdr:rowOff>0</xdr:rowOff>
    </xdr:to>
    <xdr:sp>
      <xdr:nvSpPr>
        <xdr:cNvPr id="683" name="Line 683"/>
        <xdr:cNvSpPr>
          <a:spLocks/>
        </xdr:cNvSpPr>
      </xdr:nvSpPr>
      <xdr:spPr>
        <a:xfrm>
          <a:off x="35661600" y="22898100"/>
          <a:ext cx="9525" cy="2190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323850</xdr:colOff>
      <xdr:row>142</xdr:row>
      <xdr:rowOff>104775</xdr:rowOff>
    </xdr:from>
    <xdr:to>
      <xdr:col>58</xdr:col>
      <xdr:colOff>95250</xdr:colOff>
      <xdr:row>143</xdr:row>
      <xdr:rowOff>152400</xdr:rowOff>
    </xdr:to>
    <xdr:sp>
      <xdr:nvSpPr>
        <xdr:cNvPr id="684" name="Line 684"/>
        <xdr:cNvSpPr>
          <a:spLocks/>
        </xdr:cNvSpPr>
      </xdr:nvSpPr>
      <xdr:spPr>
        <a:xfrm flipH="1">
          <a:off x="32746950" y="25193625"/>
          <a:ext cx="281940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276225</xdr:colOff>
      <xdr:row>143</xdr:row>
      <xdr:rowOff>152400</xdr:rowOff>
    </xdr:from>
    <xdr:to>
      <xdr:col>53</xdr:col>
      <xdr:colOff>314325</xdr:colOff>
      <xdr:row>145</xdr:row>
      <xdr:rowOff>152400</xdr:rowOff>
    </xdr:to>
    <xdr:sp>
      <xdr:nvSpPr>
        <xdr:cNvPr id="685" name="Line 685"/>
        <xdr:cNvSpPr>
          <a:spLocks/>
        </xdr:cNvSpPr>
      </xdr:nvSpPr>
      <xdr:spPr>
        <a:xfrm flipH="1">
          <a:off x="29651325" y="25403175"/>
          <a:ext cx="30861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146</xdr:row>
      <xdr:rowOff>123825</xdr:rowOff>
    </xdr:from>
    <xdr:to>
      <xdr:col>48</xdr:col>
      <xdr:colOff>209550</xdr:colOff>
      <xdr:row>151</xdr:row>
      <xdr:rowOff>104775</xdr:rowOff>
    </xdr:to>
    <xdr:sp>
      <xdr:nvSpPr>
        <xdr:cNvPr id="686" name="Line 686"/>
        <xdr:cNvSpPr>
          <a:spLocks/>
        </xdr:cNvSpPr>
      </xdr:nvSpPr>
      <xdr:spPr>
        <a:xfrm>
          <a:off x="29517975" y="25860375"/>
          <a:ext cx="6667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542925</xdr:colOff>
      <xdr:row>151</xdr:row>
      <xdr:rowOff>104775</xdr:rowOff>
    </xdr:from>
    <xdr:to>
      <xdr:col>48</xdr:col>
      <xdr:colOff>200025</xdr:colOff>
      <xdr:row>152</xdr:row>
      <xdr:rowOff>95250</xdr:rowOff>
    </xdr:to>
    <xdr:sp>
      <xdr:nvSpPr>
        <xdr:cNvPr id="687" name="Line 687"/>
        <xdr:cNvSpPr>
          <a:spLocks/>
        </xdr:cNvSpPr>
      </xdr:nvSpPr>
      <xdr:spPr>
        <a:xfrm flipH="1">
          <a:off x="28698825" y="26650950"/>
          <a:ext cx="8763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145</xdr:row>
      <xdr:rowOff>152400</xdr:rowOff>
    </xdr:from>
    <xdr:to>
      <xdr:col>54</xdr:col>
      <xdr:colOff>85725</xdr:colOff>
      <xdr:row>145</xdr:row>
      <xdr:rowOff>152400</xdr:rowOff>
    </xdr:to>
    <xdr:sp>
      <xdr:nvSpPr>
        <xdr:cNvPr id="688" name="Line 688"/>
        <xdr:cNvSpPr>
          <a:spLocks/>
        </xdr:cNvSpPr>
      </xdr:nvSpPr>
      <xdr:spPr>
        <a:xfrm>
          <a:off x="32432625" y="257270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145</xdr:row>
      <xdr:rowOff>152400</xdr:rowOff>
    </xdr:from>
    <xdr:to>
      <xdr:col>54</xdr:col>
      <xdr:colOff>85725</xdr:colOff>
      <xdr:row>145</xdr:row>
      <xdr:rowOff>152400</xdr:rowOff>
    </xdr:to>
    <xdr:sp>
      <xdr:nvSpPr>
        <xdr:cNvPr id="689" name="Line 689"/>
        <xdr:cNvSpPr>
          <a:spLocks/>
        </xdr:cNvSpPr>
      </xdr:nvSpPr>
      <xdr:spPr>
        <a:xfrm>
          <a:off x="32432625" y="257270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371475</xdr:colOff>
      <xdr:row>144</xdr:row>
      <xdr:rowOff>133350</xdr:rowOff>
    </xdr:from>
    <xdr:to>
      <xdr:col>53</xdr:col>
      <xdr:colOff>9525</xdr:colOff>
      <xdr:row>145</xdr:row>
      <xdr:rowOff>152400</xdr:rowOff>
    </xdr:to>
    <xdr:sp>
      <xdr:nvSpPr>
        <xdr:cNvPr id="690" name="Line 690"/>
        <xdr:cNvSpPr>
          <a:spLocks/>
        </xdr:cNvSpPr>
      </xdr:nvSpPr>
      <xdr:spPr>
        <a:xfrm flipH="1" flipV="1">
          <a:off x="31575375" y="25546050"/>
          <a:ext cx="857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95250</xdr:colOff>
      <xdr:row>143</xdr:row>
      <xdr:rowOff>76200</xdr:rowOff>
    </xdr:from>
    <xdr:to>
      <xdr:col>55</xdr:col>
      <xdr:colOff>219075</xdr:colOff>
      <xdr:row>145</xdr:row>
      <xdr:rowOff>152400</xdr:rowOff>
    </xdr:to>
    <xdr:sp>
      <xdr:nvSpPr>
        <xdr:cNvPr id="691" name="Line 691"/>
        <xdr:cNvSpPr>
          <a:spLocks/>
        </xdr:cNvSpPr>
      </xdr:nvSpPr>
      <xdr:spPr>
        <a:xfrm flipV="1">
          <a:off x="33127950" y="25326975"/>
          <a:ext cx="733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148</xdr:row>
      <xdr:rowOff>152400</xdr:rowOff>
    </xdr:from>
    <xdr:to>
      <xdr:col>47</xdr:col>
      <xdr:colOff>571500</xdr:colOff>
      <xdr:row>149</xdr:row>
      <xdr:rowOff>9525</xdr:rowOff>
    </xdr:to>
    <xdr:sp>
      <xdr:nvSpPr>
        <xdr:cNvPr id="692" name="Line 692"/>
        <xdr:cNvSpPr>
          <a:spLocks/>
        </xdr:cNvSpPr>
      </xdr:nvSpPr>
      <xdr:spPr>
        <a:xfrm>
          <a:off x="28775025" y="26212800"/>
          <a:ext cx="561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571500</xdr:colOff>
      <xdr:row>148</xdr:row>
      <xdr:rowOff>66675</xdr:rowOff>
    </xdr:from>
    <xdr:to>
      <xdr:col>48</xdr:col>
      <xdr:colOff>171450</xdr:colOff>
      <xdr:row>149</xdr:row>
      <xdr:rowOff>9525</xdr:rowOff>
    </xdr:to>
    <xdr:sp>
      <xdr:nvSpPr>
        <xdr:cNvPr id="693" name="Line 693"/>
        <xdr:cNvSpPr>
          <a:spLocks/>
        </xdr:cNvSpPr>
      </xdr:nvSpPr>
      <xdr:spPr>
        <a:xfrm flipV="1">
          <a:off x="29337000" y="261270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571500</xdr:colOff>
      <xdr:row>149</xdr:row>
      <xdr:rowOff>19050</xdr:rowOff>
    </xdr:from>
    <xdr:to>
      <xdr:col>48</xdr:col>
      <xdr:colOff>47625</xdr:colOff>
      <xdr:row>151</xdr:row>
      <xdr:rowOff>114300</xdr:rowOff>
    </xdr:to>
    <xdr:sp>
      <xdr:nvSpPr>
        <xdr:cNvPr id="694" name="Line 694"/>
        <xdr:cNvSpPr>
          <a:spLocks/>
        </xdr:cNvSpPr>
      </xdr:nvSpPr>
      <xdr:spPr>
        <a:xfrm>
          <a:off x="29337000" y="26241375"/>
          <a:ext cx="85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371475</xdr:colOff>
      <xdr:row>151</xdr:row>
      <xdr:rowOff>114300</xdr:rowOff>
    </xdr:from>
    <xdr:to>
      <xdr:col>46</xdr:col>
      <xdr:colOff>466725</xdr:colOff>
      <xdr:row>152</xdr:row>
      <xdr:rowOff>9525</xdr:rowOff>
    </xdr:to>
    <xdr:sp>
      <xdr:nvSpPr>
        <xdr:cNvPr id="695" name="Line 695"/>
        <xdr:cNvSpPr>
          <a:spLocks/>
        </xdr:cNvSpPr>
      </xdr:nvSpPr>
      <xdr:spPr>
        <a:xfrm flipH="1" flipV="1">
          <a:off x="28527375" y="26660475"/>
          <a:ext cx="952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148</xdr:row>
      <xdr:rowOff>104775</xdr:rowOff>
    </xdr:from>
    <xdr:to>
      <xdr:col>46</xdr:col>
      <xdr:colOff>590550</xdr:colOff>
      <xdr:row>151</xdr:row>
      <xdr:rowOff>133350</xdr:rowOff>
    </xdr:to>
    <xdr:sp>
      <xdr:nvSpPr>
        <xdr:cNvPr id="696" name="Rectangle 696"/>
        <xdr:cNvSpPr>
          <a:spLocks/>
        </xdr:cNvSpPr>
      </xdr:nvSpPr>
      <xdr:spPr>
        <a:xfrm rot="21192019">
          <a:off x="27698700" y="26165175"/>
          <a:ext cx="1047750" cy="5143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Ленина 31
</a:t>
          </a:r>
        </a:p>
      </xdr:txBody>
    </xdr:sp>
    <xdr:clientData/>
  </xdr:twoCellAnchor>
  <xdr:twoCellAnchor>
    <xdr:from>
      <xdr:col>46</xdr:col>
      <xdr:colOff>400050</xdr:colOff>
      <xdr:row>153</xdr:row>
      <xdr:rowOff>57150</xdr:rowOff>
    </xdr:from>
    <xdr:to>
      <xdr:col>46</xdr:col>
      <xdr:colOff>447675</xdr:colOff>
      <xdr:row>154</xdr:row>
      <xdr:rowOff>95250</xdr:rowOff>
    </xdr:to>
    <xdr:sp>
      <xdr:nvSpPr>
        <xdr:cNvPr id="697" name="Line 697"/>
        <xdr:cNvSpPr>
          <a:spLocks/>
        </xdr:cNvSpPr>
      </xdr:nvSpPr>
      <xdr:spPr>
        <a:xfrm>
          <a:off x="28555950" y="26927175"/>
          <a:ext cx="476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438150</xdr:colOff>
      <xdr:row>154</xdr:row>
      <xdr:rowOff>123825</xdr:rowOff>
    </xdr:from>
    <xdr:to>
      <xdr:col>47</xdr:col>
      <xdr:colOff>57150</xdr:colOff>
      <xdr:row>156</xdr:row>
      <xdr:rowOff>19050</xdr:rowOff>
    </xdr:to>
    <xdr:sp>
      <xdr:nvSpPr>
        <xdr:cNvPr id="698" name="Rectangle 698"/>
        <xdr:cNvSpPr>
          <a:spLocks/>
        </xdr:cNvSpPr>
      </xdr:nvSpPr>
      <xdr:spPr>
        <a:xfrm rot="21084246">
          <a:off x="27984450" y="27155775"/>
          <a:ext cx="838200" cy="2190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
</a:t>
          </a:r>
        </a:p>
      </xdr:txBody>
    </xdr:sp>
    <xdr:clientData/>
  </xdr:twoCellAnchor>
  <xdr:twoCellAnchor>
    <xdr:from>
      <xdr:col>45</xdr:col>
      <xdr:colOff>9525</xdr:colOff>
      <xdr:row>154</xdr:row>
      <xdr:rowOff>0</xdr:rowOff>
    </xdr:from>
    <xdr:to>
      <xdr:col>45</xdr:col>
      <xdr:colOff>571500</xdr:colOff>
      <xdr:row>154</xdr:row>
      <xdr:rowOff>9525</xdr:rowOff>
    </xdr:to>
    <xdr:sp>
      <xdr:nvSpPr>
        <xdr:cNvPr id="699" name="Line 699"/>
        <xdr:cNvSpPr>
          <a:spLocks/>
        </xdr:cNvSpPr>
      </xdr:nvSpPr>
      <xdr:spPr>
        <a:xfrm>
          <a:off x="27555825" y="27031950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600075</xdr:colOff>
      <xdr:row>155</xdr:row>
      <xdr:rowOff>0</xdr:rowOff>
    </xdr:from>
    <xdr:to>
      <xdr:col>49</xdr:col>
      <xdr:colOff>57150</xdr:colOff>
      <xdr:row>155</xdr:row>
      <xdr:rowOff>0</xdr:rowOff>
    </xdr:to>
    <xdr:sp>
      <xdr:nvSpPr>
        <xdr:cNvPr id="700" name="Line 700"/>
        <xdr:cNvSpPr>
          <a:spLocks/>
        </xdr:cNvSpPr>
      </xdr:nvSpPr>
      <xdr:spPr>
        <a:xfrm flipV="1">
          <a:off x="29365575" y="27193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581025</xdr:colOff>
      <xdr:row>151</xdr:row>
      <xdr:rowOff>142875</xdr:rowOff>
    </xdr:from>
    <xdr:to>
      <xdr:col>46</xdr:col>
      <xdr:colOff>390525</xdr:colOff>
      <xdr:row>154</xdr:row>
      <xdr:rowOff>9525</xdr:rowOff>
    </xdr:to>
    <xdr:sp>
      <xdr:nvSpPr>
        <xdr:cNvPr id="701" name="Line 701"/>
        <xdr:cNvSpPr>
          <a:spLocks/>
        </xdr:cNvSpPr>
      </xdr:nvSpPr>
      <xdr:spPr>
        <a:xfrm flipV="1">
          <a:off x="28127325" y="26689050"/>
          <a:ext cx="4191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154</xdr:row>
      <xdr:rowOff>19050</xdr:rowOff>
    </xdr:from>
    <xdr:to>
      <xdr:col>48</xdr:col>
      <xdr:colOff>19050</xdr:colOff>
      <xdr:row>154</xdr:row>
      <xdr:rowOff>19050</xdr:rowOff>
    </xdr:to>
    <xdr:sp>
      <xdr:nvSpPr>
        <xdr:cNvPr id="702" name="Line 702"/>
        <xdr:cNvSpPr>
          <a:spLocks/>
        </xdr:cNvSpPr>
      </xdr:nvSpPr>
      <xdr:spPr>
        <a:xfrm>
          <a:off x="293941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153</xdr:row>
      <xdr:rowOff>152400</xdr:rowOff>
    </xdr:from>
    <xdr:to>
      <xdr:col>48</xdr:col>
      <xdr:colOff>19050</xdr:colOff>
      <xdr:row>155</xdr:row>
      <xdr:rowOff>9525</xdr:rowOff>
    </xdr:to>
    <xdr:sp>
      <xdr:nvSpPr>
        <xdr:cNvPr id="703" name="Line 703"/>
        <xdr:cNvSpPr>
          <a:spLocks/>
        </xdr:cNvSpPr>
      </xdr:nvSpPr>
      <xdr:spPr>
        <a:xfrm flipH="1" flipV="1">
          <a:off x="28575000" y="27022425"/>
          <a:ext cx="819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190500</xdr:colOff>
      <xdr:row>146</xdr:row>
      <xdr:rowOff>9525</xdr:rowOff>
    </xdr:from>
    <xdr:to>
      <xdr:col>48</xdr:col>
      <xdr:colOff>47625</xdr:colOff>
      <xdr:row>148</xdr:row>
      <xdr:rowOff>0</xdr:rowOff>
    </xdr:to>
    <xdr:sp>
      <xdr:nvSpPr>
        <xdr:cNvPr id="704" name="Line 704"/>
        <xdr:cNvSpPr>
          <a:spLocks/>
        </xdr:cNvSpPr>
      </xdr:nvSpPr>
      <xdr:spPr>
        <a:xfrm flipH="1">
          <a:off x="26517600" y="25746075"/>
          <a:ext cx="290512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19050</xdr:colOff>
      <xdr:row>145</xdr:row>
      <xdr:rowOff>152400</xdr:rowOff>
    </xdr:from>
    <xdr:to>
      <xdr:col>46</xdr:col>
      <xdr:colOff>0</xdr:colOff>
      <xdr:row>145</xdr:row>
      <xdr:rowOff>152400</xdr:rowOff>
    </xdr:to>
    <xdr:sp>
      <xdr:nvSpPr>
        <xdr:cNvPr id="705" name="Line 705"/>
        <xdr:cNvSpPr>
          <a:spLocks/>
        </xdr:cNvSpPr>
      </xdr:nvSpPr>
      <xdr:spPr>
        <a:xfrm>
          <a:off x="27565350" y="25727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276225</xdr:colOff>
      <xdr:row>145</xdr:row>
      <xdr:rowOff>152400</xdr:rowOff>
    </xdr:from>
    <xdr:to>
      <xdr:col>46</xdr:col>
      <xdr:colOff>0</xdr:colOff>
      <xdr:row>147</xdr:row>
      <xdr:rowOff>19050</xdr:rowOff>
    </xdr:to>
    <xdr:sp>
      <xdr:nvSpPr>
        <xdr:cNvPr id="706" name="Line 706"/>
        <xdr:cNvSpPr>
          <a:spLocks/>
        </xdr:cNvSpPr>
      </xdr:nvSpPr>
      <xdr:spPr>
        <a:xfrm flipH="1">
          <a:off x="27822525" y="25727025"/>
          <a:ext cx="333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180975</xdr:colOff>
      <xdr:row>162</xdr:row>
      <xdr:rowOff>47625</xdr:rowOff>
    </xdr:from>
    <xdr:to>
      <xdr:col>39</xdr:col>
      <xdr:colOff>409575</xdr:colOff>
      <xdr:row>163</xdr:row>
      <xdr:rowOff>114300</xdr:rowOff>
    </xdr:to>
    <xdr:sp>
      <xdr:nvSpPr>
        <xdr:cNvPr id="707" name="Rectangle 707"/>
        <xdr:cNvSpPr>
          <a:spLocks/>
        </xdr:cNvSpPr>
      </xdr:nvSpPr>
      <xdr:spPr>
        <a:xfrm>
          <a:off x="24069675" y="283749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146</xdr:row>
      <xdr:rowOff>152400</xdr:rowOff>
    </xdr:from>
    <xdr:to>
      <xdr:col>42</xdr:col>
      <xdr:colOff>0</xdr:colOff>
      <xdr:row>146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25126950" y="25888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600075</xdr:colOff>
      <xdr:row>146</xdr:row>
      <xdr:rowOff>152400</xdr:rowOff>
    </xdr:from>
    <xdr:to>
      <xdr:col>42</xdr:col>
      <xdr:colOff>333375</xdr:colOff>
      <xdr:row>148</xdr:row>
      <xdr:rowOff>47625</xdr:rowOff>
    </xdr:to>
    <xdr:sp>
      <xdr:nvSpPr>
        <xdr:cNvPr id="709" name="Line 709"/>
        <xdr:cNvSpPr>
          <a:spLocks/>
        </xdr:cNvSpPr>
      </xdr:nvSpPr>
      <xdr:spPr>
        <a:xfrm>
          <a:off x="25707975" y="2588895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285750</xdr:colOff>
      <xdr:row>148</xdr:row>
      <xdr:rowOff>76200</xdr:rowOff>
    </xdr:from>
    <xdr:to>
      <xdr:col>40</xdr:col>
      <xdr:colOff>476250</xdr:colOff>
      <xdr:row>149</xdr:row>
      <xdr:rowOff>104775</xdr:rowOff>
    </xdr:to>
    <xdr:sp>
      <xdr:nvSpPr>
        <xdr:cNvPr id="710" name="Oval 710"/>
        <xdr:cNvSpPr>
          <a:spLocks/>
        </xdr:cNvSpPr>
      </xdr:nvSpPr>
      <xdr:spPr>
        <a:xfrm>
          <a:off x="24784050" y="26136600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438150</xdr:colOff>
      <xdr:row>147</xdr:row>
      <xdr:rowOff>152400</xdr:rowOff>
    </xdr:from>
    <xdr:to>
      <xdr:col>42</xdr:col>
      <xdr:colOff>19050</xdr:colOff>
      <xdr:row>149</xdr:row>
      <xdr:rowOff>19050</xdr:rowOff>
    </xdr:to>
    <xdr:sp>
      <xdr:nvSpPr>
        <xdr:cNvPr id="711" name="Oval 711"/>
        <xdr:cNvSpPr>
          <a:spLocks/>
        </xdr:cNvSpPr>
      </xdr:nvSpPr>
      <xdr:spPr>
        <a:xfrm>
          <a:off x="25546050" y="26050875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149</xdr:row>
      <xdr:rowOff>123825</xdr:rowOff>
    </xdr:from>
    <xdr:to>
      <xdr:col>42</xdr:col>
      <xdr:colOff>19050</xdr:colOff>
      <xdr:row>151</xdr:row>
      <xdr:rowOff>28575</xdr:rowOff>
    </xdr:to>
    <xdr:sp>
      <xdr:nvSpPr>
        <xdr:cNvPr id="712" name="Rectangle 712"/>
        <xdr:cNvSpPr>
          <a:spLocks/>
        </xdr:cNvSpPr>
      </xdr:nvSpPr>
      <xdr:spPr>
        <a:xfrm rot="21318079">
          <a:off x="24831675" y="26346150"/>
          <a:ext cx="904875" cy="2286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Ленина 35/2
</a:t>
          </a:r>
        </a:p>
      </xdr:txBody>
    </xdr:sp>
    <xdr:clientData/>
  </xdr:twoCellAnchor>
  <xdr:twoCellAnchor>
    <xdr:from>
      <xdr:col>39</xdr:col>
      <xdr:colOff>600075</xdr:colOff>
      <xdr:row>145</xdr:row>
      <xdr:rowOff>152400</xdr:rowOff>
    </xdr:from>
    <xdr:to>
      <xdr:col>41</xdr:col>
      <xdr:colOff>47625</xdr:colOff>
      <xdr:row>145</xdr:row>
      <xdr:rowOff>152400</xdr:rowOff>
    </xdr:to>
    <xdr:sp>
      <xdr:nvSpPr>
        <xdr:cNvPr id="713" name="Line 713"/>
        <xdr:cNvSpPr>
          <a:spLocks/>
        </xdr:cNvSpPr>
      </xdr:nvSpPr>
      <xdr:spPr>
        <a:xfrm flipH="1">
          <a:off x="24488775" y="257270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276225</xdr:colOff>
      <xdr:row>145</xdr:row>
      <xdr:rowOff>152400</xdr:rowOff>
    </xdr:from>
    <xdr:to>
      <xdr:col>41</xdr:col>
      <xdr:colOff>85725</xdr:colOff>
      <xdr:row>148</xdr:row>
      <xdr:rowOff>142875</xdr:rowOff>
    </xdr:to>
    <xdr:sp>
      <xdr:nvSpPr>
        <xdr:cNvPr id="714" name="Line 714"/>
        <xdr:cNvSpPr>
          <a:spLocks/>
        </xdr:cNvSpPr>
      </xdr:nvSpPr>
      <xdr:spPr>
        <a:xfrm>
          <a:off x="24774525" y="25727025"/>
          <a:ext cx="419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149</xdr:row>
      <xdr:rowOff>114300</xdr:rowOff>
    </xdr:from>
    <xdr:to>
      <xdr:col>40</xdr:col>
      <xdr:colOff>400050</xdr:colOff>
      <xdr:row>149</xdr:row>
      <xdr:rowOff>152400</xdr:rowOff>
    </xdr:to>
    <xdr:sp>
      <xdr:nvSpPr>
        <xdr:cNvPr id="715" name="Line 715"/>
        <xdr:cNvSpPr>
          <a:spLocks/>
        </xdr:cNvSpPr>
      </xdr:nvSpPr>
      <xdr:spPr>
        <a:xfrm>
          <a:off x="24888825" y="26336625"/>
          <a:ext cx="95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</xdr:colOff>
      <xdr:row>148</xdr:row>
      <xdr:rowOff>28575</xdr:rowOff>
    </xdr:from>
    <xdr:to>
      <xdr:col>42</xdr:col>
      <xdr:colOff>590550</xdr:colOff>
      <xdr:row>148</xdr:row>
      <xdr:rowOff>66675</xdr:rowOff>
    </xdr:to>
    <xdr:sp>
      <xdr:nvSpPr>
        <xdr:cNvPr id="716" name="Line 716"/>
        <xdr:cNvSpPr>
          <a:spLocks/>
        </xdr:cNvSpPr>
      </xdr:nvSpPr>
      <xdr:spPr>
        <a:xfrm flipH="1">
          <a:off x="25746075" y="26088975"/>
          <a:ext cx="5619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148</xdr:row>
      <xdr:rowOff>104775</xdr:rowOff>
    </xdr:from>
    <xdr:to>
      <xdr:col>41</xdr:col>
      <xdr:colOff>428625</xdr:colOff>
      <xdr:row>149</xdr:row>
      <xdr:rowOff>0</xdr:rowOff>
    </xdr:to>
    <xdr:sp>
      <xdr:nvSpPr>
        <xdr:cNvPr id="717" name="Line 717"/>
        <xdr:cNvSpPr>
          <a:spLocks/>
        </xdr:cNvSpPr>
      </xdr:nvSpPr>
      <xdr:spPr>
        <a:xfrm flipH="1">
          <a:off x="24984075" y="26165175"/>
          <a:ext cx="5524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148</xdr:row>
      <xdr:rowOff>152400</xdr:rowOff>
    </xdr:from>
    <xdr:to>
      <xdr:col>39</xdr:col>
      <xdr:colOff>600075</xdr:colOff>
      <xdr:row>148</xdr:row>
      <xdr:rowOff>152400</xdr:rowOff>
    </xdr:to>
    <xdr:sp>
      <xdr:nvSpPr>
        <xdr:cNvPr id="718" name="Line 718"/>
        <xdr:cNvSpPr>
          <a:spLocks/>
        </xdr:cNvSpPr>
      </xdr:nvSpPr>
      <xdr:spPr>
        <a:xfrm>
          <a:off x="23898225" y="262128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149</xdr:row>
      <xdr:rowOff>28575</xdr:rowOff>
    </xdr:from>
    <xdr:to>
      <xdr:col>40</xdr:col>
      <xdr:colOff>257175</xdr:colOff>
      <xdr:row>149</xdr:row>
      <xdr:rowOff>38100</xdr:rowOff>
    </xdr:to>
    <xdr:sp>
      <xdr:nvSpPr>
        <xdr:cNvPr id="719" name="Line 719"/>
        <xdr:cNvSpPr>
          <a:spLocks/>
        </xdr:cNvSpPr>
      </xdr:nvSpPr>
      <xdr:spPr>
        <a:xfrm flipH="1">
          <a:off x="24612600" y="26250900"/>
          <a:ext cx="142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149</xdr:row>
      <xdr:rowOff>38100</xdr:rowOff>
    </xdr:from>
    <xdr:to>
      <xdr:col>40</xdr:col>
      <xdr:colOff>142875</xdr:colOff>
      <xdr:row>150</xdr:row>
      <xdr:rowOff>19050</xdr:rowOff>
    </xdr:to>
    <xdr:sp>
      <xdr:nvSpPr>
        <xdr:cNvPr id="720" name="Line 720"/>
        <xdr:cNvSpPr>
          <a:spLocks/>
        </xdr:cNvSpPr>
      </xdr:nvSpPr>
      <xdr:spPr>
        <a:xfrm>
          <a:off x="24622125" y="26260425"/>
          <a:ext cx="190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571500</xdr:colOff>
      <xdr:row>150</xdr:row>
      <xdr:rowOff>0</xdr:rowOff>
    </xdr:from>
    <xdr:to>
      <xdr:col>40</xdr:col>
      <xdr:colOff>133350</xdr:colOff>
      <xdr:row>150</xdr:row>
      <xdr:rowOff>9525</xdr:rowOff>
    </xdr:to>
    <xdr:sp>
      <xdr:nvSpPr>
        <xdr:cNvPr id="721" name="Line 721"/>
        <xdr:cNvSpPr>
          <a:spLocks/>
        </xdr:cNvSpPr>
      </xdr:nvSpPr>
      <xdr:spPr>
        <a:xfrm flipH="1">
          <a:off x="24460200" y="26384250"/>
          <a:ext cx="1714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428625</xdr:colOff>
      <xdr:row>149</xdr:row>
      <xdr:rowOff>142875</xdr:rowOff>
    </xdr:from>
    <xdr:to>
      <xdr:col>40</xdr:col>
      <xdr:colOff>9525</xdr:colOff>
      <xdr:row>151</xdr:row>
      <xdr:rowOff>9525</xdr:rowOff>
    </xdr:to>
    <xdr:sp>
      <xdr:nvSpPr>
        <xdr:cNvPr id="722" name="Oval 722"/>
        <xdr:cNvSpPr>
          <a:spLocks/>
        </xdr:cNvSpPr>
      </xdr:nvSpPr>
      <xdr:spPr>
        <a:xfrm>
          <a:off x="24317325" y="26365200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161925</xdr:colOff>
      <xdr:row>150</xdr:row>
      <xdr:rowOff>76200</xdr:rowOff>
    </xdr:from>
    <xdr:to>
      <xdr:col>39</xdr:col>
      <xdr:colOff>409575</xdr:colOff>
      <xdr:row>150</xdr:row>
      <xdr:rowOff>104775</xdr:rowOff>
    </xdr:to>
    <xdr:sp>
      <xdr:nvSpPr>
        <xdr:cNvPr id="723" name="Line 723"/>
        <xdr:cNvSpPr>
          <a:spLocks/>
        </xdr:cNvSpPr>
      </xdr:nvSpPr>
      <xdr:spPr>
        <a:xfrm flipH="1">
          <a:off x="24050625" y="26460450"/>
          <a:ext cx="2476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180975</xdr:colOff>
      <xdr:row>150</xdr:row>
      <xdr:rowOff>104775</xdr:rowOff>
    </xdr:from>
    <xdr:to>
      <xdr:col>39</xdr:col>
      <xdr:colOff>238125</xdr:colOff>
      <xdr:row>155</xdr:row>
      <xdr:rowOff>152400</xdr:rowOff>
    </xdr:to>
    <xdr:sp>
      <xdr:nvSpPr>
        <xdr:cNvPr id="724" name="Line 724"/>
        <xdr:cNvSpPr>
          <a:spLocks/>
        </xdr:cNvSpPr>
      </xdr:nvSpPr>
      <xdr:spPr>
        <a:xfrm>
          <a:off x="24069675" y="26489025"/>
          <a:ext cx="5715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155</xdr:row>
      <xdr:rowOff>152400</xdr:rowOff>
    </xdr:from>
    <xdr:to>
      <xdr:col>39</xdr:col>
      <xdr:colOff>381000</xdr:colOff>
      <xdr:row>157</xdr:row>
      <xdr:rowOff>57150</xdr:rowOff>
    </xdr:to>
    <xdr:sp>
      <xdr:nvSpPr>
        <xdr:cNvPr id="725" name="Rectangle 725"/>
        <xdr:cNvSpPr>
          <a:spLocks/>
        </xdr:cNvSpPr>
      </xdr:nvSpPr>
      <xdr:spPr>
        <a:xfrm>
          <a:off x="24041100" y="273462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157</xdr:row>
      <xdr:rowOff>66675</xdr:rowOff>
    </xdr:from>
    <xdr:to>
      <xdr:col>39</xdr:col>
      <xdr:colOff>295275</xdr:colOff>
      <xdr:row>162</xdr:row>
      <xdr:rowOff>47625</xdr:rowOff>
    </xdr:to>
    <xdr:sp>
      <xdr:nvSpPr>
        <xdr:cNvPr id="726" name="Line 726"/>
        <xdr:cNvSpPr>
          <a:spLocks/>
        </xdr:cNvSpPr>
      </xdr:nvSpPr>
      <xdr:spPr>
        <a:xfrm>
          <a:off x="24126825" y="27584400"/>
          <a:ext cx="5715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209550</xdr:colOff>
      <xdr:row>156</xdr:row>
      <xdr:rowOff>76200</xdr:rowOff>
    </xdr:from>
    <xdr:to>
      <xdr:col>39</xdr:col>
      <xdr:colOff>152400</xdr:colOff>
      <xdr:row>156</xdr:row>
      <xdr:rowOff>76200</xdr:rowOff>
    </xdr:to>
    <xdr:sp>
      <xdr:nvSpPr>
        <xdr:cNvPr id="727" name="Line 727"/>
        <xdr:cNvSpPr>
          <a:spLocks/>
        </xdr:cNvSpPr>
      </xdr:nvSpPr>
      <xdr:spPr>
        <a:xfrm flipH="1">
          <a:off x="23488650" y="27432000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190500</xdr:colOff>
      <xdr:row>154</xdr:row>
      <xdr:rowOff>9525</xdr:rowOff>
    </xdr:from>
    <xdr:to>
      <xdr:col>38</xdr:col>
      <xdr:colOff>209550</xdr:colOff>
      <xdr:row>156</xdr:row>
      <xdr:rowOff>76200</xdr:rowOff>
    </xdr:to>
    <xdr:sp>
      <xdr:nvSpPr>
        <xdr:cNvPr id="728" name="Line 728"/>
        <xdr:cNvSpPr>
          <a:spLocks/>
        </xdr:cNvSpPr>
      </xdr:nvSpPr>
      <xdr:spPr>
        <a:xfrm flipH="1" flipV="1">
          <a:off x="23469600" y="27041475"/>
          <a:ext cx="19050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161925</xdr:colOff>
      <xdr:row>151</xdr:row>
      <xdr:rowOff>66675</xdr:rowOff>
    </xdr:from>
    <xdr:to>
      <xdr:col>39</xdr:col>
      <xdr:colOff>9525</xdr:colOff>
      <xdr:row>154</xdr:row>
      <xdr:rowOff>9525</xdr:rowOff>
    </xdr:to>
    <xdr:sp>
      <xdr:nvSpPr>
        <xdr:cNvPr id="729" name="Rectangle 729"/>
        <xdr:cNvSpPr>
          <a:spLocks/>
        </xdr:cNvSpPr>
      </xdr:nvSpPr>
      <xdr:spPr>
        <a:xfrm rot="21301814">
          <a:off x="22831425" y="26612850"/>
          <a:ext cx="1066800" cy="4286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Ленина 37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39</xdr:col>
      <xdr:colOff>28575</xdr:colOff>
      <xdr:row>156</xdr:row>
      <xdr:rowOff>142875</xdr:rowOff>
    </xdr:from>
    <xdr:to>
      <xdr:col>39</xdr:col>
      <xdr:colOff>142875</xdr:colOff>
      <xdr:row>156</xdr:row>
      <xdr:rowOff>142875</xdr:rowOff>
    </xdr:to>
    <xdr:sp>
      <xdr:nvSpPr>
        <xdr:cNvPr id="730" name="Line 730"/>
        <xdr:cNvSpPr>
          <a:spLocks/>
        </xdr:cNvSpPr>
      </xdr:nvSpPr>
      <xdr:spPr>
        <a:xfrm flipH="1">
          <a:off x="23917275" y="274986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156</xdr:row>
      <xdr:rowOff>152400</xdr:rowOff>
    </xdr:from>
    <xdr:to>
      <xdr:col>39</xdr:col>
      <xdr:colOff>47625</xdr:colOff>
      <xdr:row>158</xdr:row>
      <xdr:rowOff>0</xdr:rowOff>
    </xdr:to>
    <xdr:sp>
      <xdr:nvSpPr>
        <xdr:cNvPr id="731" name="Line 731"/>
        <xdr:cNvSpPr>
          <a:spLocks/>
        </xdr:cNvSpPr>
      </xdr:nvSpPr>
      <xdr:spPr>
        <a:xfrm>
          <a:off x="23917275" y="27508200"/>
          <a:ext cx="190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158</xdr:row>
      <xdr:rowOff>19050</xdr:rowOff>
    </xdr:from>
    <xdr:to>
      <xdr:col>39</xdr:col>
      <xdr:colOff>142875</xdr:colOff>
      <xdr:row>159</xdr:row>
      <xdr:rowOff>76200</xdr:rowOff>
    </xdr:to>
    <xdr:sp>
      <xdr:nvSpPr>
        <xdr:cNvPr id="732" name="Rectangle 732"/>
        <xdr:cNvSpPr>
          <a:spLocks/>
        </xdr:cNvSpPr>
      </xdr:nvSpPr>
      <xdr:spPr>
        <a:xfrm rot="21273579">
          <a:off x="23393400" y="27698700"/>
          <a:ext cx="638175" cy="2190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
</a:t>
          </a:r>
        </a:p>
      </xdr:txBody>
    </xdr:sp>
    <xdr:clientData/>
  </xdr:twoCellAnchor>
  <xdr:twoCellAnchor>
    <xdr:from>
      <xdr:col>40</xdr:col>
      <xdr:colOff>0</xdr:colOff>
      <xdr:row>149</xdr:row>
      <xdr:rowOff>0</xdr:rowOff>
    </xdr:from>
    <xdr:to>
      <xdr:col>40</xdr:col>
      <xdr:colOff>66675</xdr:colOff>
      <xdr:row>150</xdr:row>
      <xdr:rowOff>9525</xdr:rowOff>
    </xdr:to>
    <xdr:sp>
      <xdr:nvSpPr>
        <xdr:cNvPr id="733" name="Line 733"/>
        <xdr:cNvSpPr>
          <a:spLocks/>
        </xdr:cNvSpPr>
      </xdr:nvSpPr>
      <xdr:spPr>
        <a:xfrm>
          <a:off x="24498300" y="26222325"/>
          <a:ext cx="66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149</xdr:row>
      <xdr:rowOff>9525</xdr:rowOff>
    </xdr:from>
    <xdr:to>
      <xdr:col>40</xdr:col>
      <xdr:colOff>142875</xdr:colOff>
      <xdr:row>149</xdr:row>
      <xdr:rowOff>104775</xdr:rowOff>
    </xdr:to>
    <xdr:sp>
      <xdr:nvSpPr>
        <xdr:cNvPr id="734" name="Line 734"/>
        <xdr:cNvSpPr>
          <a:spLocks/>
        </xdr:cNvSpPr>
      </xdr:nvSpPr>
      <xdr:spPr>
        <a:xfrm>
          <a:off x="24517350" y="262318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148</xdr:row>
      <xdr:rowOff>152400</xdr:rowOff>
    </xdr:from>
    <xdr:to>
      <xdr:col>40</xdr:col>
      <xdr:colOff>247650</xdr:colOff>
      <xdr:row>149</xdr:row>
      <xdr:rowOff>9525</xdr:rowOff>
    </xdr:to>
    <xdr:sp>
      <xdr:nvSpPr>
        <xdr:cNvPr id="735" name="Line 735"/>
        <xdr:cNvSpPr>
          <a:spLocks/>
        </xdr:cNvSpPr>
      </xdr:nvSpPr>
      <xdr:spPr>
        <a:xfrm>
          <a:off x="24517350" y="26212800"/>
          <a:ext cx="228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600075</xdr:colOff>
      <xdr:row>152</xdr:row>
      <xdr:rowOff>152400</xdr:rowOff>
    </xdr:from>
    <xdr:to>
      <xdr:col>41</xdr:col>
      <xdr:colOff>47625</xdr:colOff>
      <xdr:row>152</xdr:row>
      <xdr:rowOff>152400</xdr:rowOff>
    </xdr:to>
    <xdr:sp>
      <xdr:nvSpPr>
        <xdr:cNvPr id="736" name="Line 736"/>
        <xdr:cNvSpPr>
          <a:spLocks/>
        </xdr:cNvSpPr>
      </xdr:nvSpPr>
      <xdr:spPr>
        <a:xfrm flipH="1">
          <a:off x="24488775" y="268605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333375</xdr:colOff>
      <xdr:row>150</xdr:row>
      <xdr:rowOff>76200</xdr:rowOff>
    </xdr:from>
    <xdr:to>
      <xdr:col>40</xdr:col>
      <xdr:colOff>0</xdr:colOff>
      <xdr:row>152</xdr:row>
      <xdr:rowOff>152400</xdr:rowOff>
    </xdr:to>
    <xdr:sp>
      <xdr:nvSpPr>
        <xdr:cNvPr id="737" name="Line 737"/>
        <xdr:cNvSpPr>
          <a:spLocks/>
        </xdr:cNvSpPr>
      </xdr:nvSpPr>
      <xdr:spPr>
        <a:xfrm flipH="1" flipV="1">
          <a:off x="24222075" y="26460450"/>
          <a:ext cx="276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190500</xdr:colOff>
      <xdr:row>152</xdr:row>
      <xdr:rowOff>152400</xdr:rowOff>
    </xdr:from>
    <xdr:to>
      <xdr:col>39</xdr:col>
      <xdr:colOff>600075</xdr:colOff>
      <xdr:row>153</xdr:row>
      <xdr:rowOff>85725</xdr:rowOff>
    </xdr:to>
    <xdr:sp>
      <xdr:nvSpPr>
        <xdr:cNvPr id="738" name="Line 738"/>
        <xdr:cNvSpPr>
          <a:spLocks/>
        </xdr:cNvSpPr>
      </xdr:nvSpPr>
      <xdr:spPr>
        <a:xfrm flipH="1">
          <a:off x="24079200" y="268605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342900</xdr:colOff>
      <xdr:row>147</xdr:row>
      <xdr:rowOff>114300</xdr:rowOff>
    </xdr:from>
    <xdr:to>
      <xdr:col>40</xdr:col>
      <xdr:colOff>361950</xdr:colOff>
      <xdr:row>149</xdr:row>
      <xdr:rowOff>0</xdr:rowOff>
    </xdr:to>
    <xdr:sp>
      <xdr:nvSpPr>
        <xdr:cNvPr id="739" name="Line 739"/>
        <xdr:cNvSpPr>
          <a:spLocks/>
        </xdr:cNvSpPr>
      </xdr:nvSpPr>
      <xdr:spPr>
        <a:xfrm>
          <a:off x="24841200" y="26012775"/>
          <a:ext cx="19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342900</xdr:colOff>
      <xdr:row>147</xdr:row>
      <xdr:rowOff>95250</xdr:rowOff>
    </xdr:from>
    <xdr:to>
      <xdr:col>41</xdr:col>
      <xdr:colOff>514350</xdr:colOff>
      <xdr:row>148</xdr:row>
      <xdr:rowOff>76200</xdr:rowOff>
    </xdr:to>
    <xdr:sp>
      <xdr:nvSpPr>
        <xdr:cNvPr id="740" name="Line 740"/>
        <xdr:cNvSpPr>
          <a:spLocks/>
        </xdr:cNvSpPr>
      </xdr:nvSpPr>
      <xdr:spPr>
        <a:xfrm>
          <a:off x="25450800" y="25993725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514350</xdr:colOff>
      <xdr:row>150</xdr:row>
      <xdr:rowOff>76200</xdr:rowOff>
    </xdr:from>
    <xdr:to>
      <xdr:col>40</xdr:col>
      <xdr:colOff>9525</xdr:colOff>
      <xdr:row>151</xdr:row>
      <xdr:rowOff>104775</xdr:rowOff>
    </xdr:to>
    <xdr:sp>
      <xdr:nvSpPr>
        <xdr:cNvPr id="741" name="Line 741"/>
        <xdr:cNvSpPr>
          <a:spLocks/>
        </xdr:cNvSpPr>
      </xdr:nvSpPr>
      <xdr:spPr>
        <a:xfrm flipH="1" flipV="1">
          <a:off x="24403050" y="26460450"/>
          <a:ext cx="104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600075</xdr:colOff>
      <xdr:row>155</xdr:row>
      <xdr:rowOff>152400</xdr:rowOff>
    </xdr:from>
    <xdr:to>
      <xdr:col>38</xdr:col>
      <xdr:colOff>47625</xdr:colOff>
      <xdr:row>155</xdr:row>
      <xdr:rowOff>152400</xdr:rowOff>
    </xdr:to>
    <xdr:sp>
      <xdr:nvSpPr>
        <xdr:cNvPr id="742" name="Line 742"/>
        <xdr:cNvSpPr>
          <a:spLocks/>
        </xdr:cNvSpPr>
      </xdr:nvSpPr>
      <xdr:spPr>
        <a:xfrm flipH="1">
          <a:off x="22659975" y="273462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600075</xdr:colOff>
      <xdr:row>157</xdr:row>
      <xdr:rowOff>152400</xdr:rowOff>
    </xdr:from>
    <xdr:to>
      <xdr:col>38</xdr:col>
      <xdr:colOff>57150</xdr:colOff>
      <xdr:row>157</xdr:row>
      <xdr:rowOff>152400</xdr:rowOff>
    </xdr:to>
    <xdr:sp>
      <xdr:nvSpPr>
        <xdr:cNvPr id="743" name="Line 743"/>
        <xdr:cNvSpPr>
          <a:spLocks/>
        </xdr:cNvSpPr>
      </xdr:nvSpPr>
      <xdr:spPr>
        <a:xfrm flipH="1">
          <a:off x="22659975" y="27670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600075</xdr:colOff>
      <xdr:row>158</xdr:row>
      <xdr:rowOff>152400</xdr:rowOff>
    </xdr:from>
    <xdr:to>
      <xdr:col>41</xdr:col>
      <xdr:colOff>47625</xdr:colOff>
      <xdr:row>158</xdr:row>
      <xdr:rowOff>152400</xdr:rowOff>
    </xdr:to>
    <xdr:sp>
      <xdr:nvSpPr>
        <xdr:cNvPr id="744" name="Line 744"/>
        <xdr:cNvSpPr>
          <a:spLocks/>
        </xdr:cNvSpPr>
      </xdr:nvSpPr>
      <xdr:spPr>
        <a:xfrm flipH="1">
          <a:off x="24488775" y="278320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158</xdr:row>
      <xdr:rowOff>152400</xdr:rowOff>
    </xdr:from>
    <xdr:to>
      <xdr:col>40</xdr:col>
      <xdr:colOff>0</xdr:colOff>
      <xdr:row>160</xdr:row>
      <xdr:rowOff>47625</xdr:rowOff>
    </xdr:to>
    <xdr:sp>
      <xdr:nvSpPr>
        <xdr:cNvPr id="745" name="Line 745"/>
        <xdr:cNvSpPr>
          <a:spLocks/>
        </xdr:cNvSpPr>
      </xdr:nvSpPr>
      <xdr:spPr>
        <a:xfrm flipH="1">
          <a:off x="24155400" y="2783205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</xdr:colOff>
      <xdr:row>157</xdr:row>
      <xdr:rowOff>95250</xdr:rowOff>
    </xdr:from>
    <xdr:to>
      <xdr:col>39</xdr:col>
      <xdr:colOff>28575</xdr:colOff>
      <xdr:row>158</xdr:row>
      <xdr:rowOff>0</xdr:rowOff>
    </xdr:to>
    <xdr:sp>
      <xdr:nvSpPr>
        <xdr:cNvPr id="746" name="Line 746"/>
        <xdr:cNvSpPr>
          <a:spLocks/>
        </xdr:cNvSpPr>
      </xdr:nvSpPr>
      <xdr:spPr>
        <a:xfrm flipV="1">
          <a:off x="23336250" y="27612975"/>
          <a:ext cx="5810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156</xdr:row>
      <xdr:rowOff>142875</xdr:rowOff>
    </xdr:from>
    <xdr:to>
      <xdr:col>39</xdr:col>
      <xdr:colOff>95250</xdr:colOff>
      <xdr:row>158</xdr:row>
      <xdr:rowOff>0</xdr:rowOff>
    </xdr:to>
    <xdr:sp>
      <xdr:nvSpPr>
        <xdr:cNvPr id="747" name="Line 747"/>
        <xdr:cNvSpPr>
          <a:spLocks/>
        </xdr:cNvSpPr>
      </xdr:nvSpPr>
      <xdr:spPr>
        <a:xfrm flipV="1">
          <a:off x="23355300" y="27498675"/>
          <a:ext cx="6286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155</xdr:row>
      <xdr:rowOff>57150</xdr:rowOff>
    </xdr:from>
    <xdr:to>
      <xdr:col>38</xdr:col>
      <xdr:colOff>190500</xdr:colOff>
      <xdr:row>156</xdr:row>
      <xdr:rowOff>0</xdr:rowOff>
    </xdr:to>
    <xdr:sp>
      <xdr:nvSpPr>
        <xdr:cNvPr id="748" name="Line 748"/>
        <xdr:cNvSpPr>
          <a:spLocks/>
        </xdr:cNvSpPr>
      </xdr:nvSpPr>
      <xdr:spPr>
        <a:xfrm flipV="1">
          <a:off x="23307675" y="2725102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156</xdr:row>
      <xdr:rowOff>0</xdr:rowOff>
    </xdr:from>
    <xdr:to>
      <xdr:col>38</xdr:col>
      <xdr:colOff>552450</xdr:colOff>
      <xdr:row>156</xdr:row>
      <xdr:rowOff>66675</xdr:rowOff>
    </xdr:to>
    <xdr:sp>
      <xdr:nvSpPr>
        <xdr:cNvPr id="749" name="Line 749"/>
        <xdr:cNvSpPr>
          <a:spLocks/>
        </xdr:cNvSpPr>
      </xdr:nvSpPr>
      <xdr:spPr>
        <a:xfrm>
          <a:off x="23307675" y="27355800"/>
          <a:ext cx="523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149</xdr:row>
      <xdr:rowOff>152400</xdr:rowOff>
    </xdr:from>
    <xdr:to>
      <xdr:col>42</xdr:col>
      <xdr:colOff>590550</xdr:colOff>
      <xdr:row>149</xdr:row>
      <xdr:rowOff>152400</xdr:rowOff>
    </xdr:to>
    <xdr:sp>
      <xdr:nvSpPr>
        <xdr:cNvPr id="750" name="Line 750"/>
        <xdr:cNvSpPr>
          <a:spLocks/>
        </xdr:cNvSpPr>
      </xdr:nvSpPr>
      <xdr:spPr>
        <a:xfrm>
          <a:off x="25736550" y="26374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149</xdr:row>
      <xdr:rowOff>114300</xdr:rowOff>
    </xdr:from>
    <xdr:to>
      <xdr:col>42</xdr:col>
      <xdr:colOff>28575</xdr:colOff>
      <xdr:row>149</xdr:row>
      <xdr:rowOff>152400</xdr:rowOff>
    </xdr:to>
    <xdr:sp>
      <xdr:nvSpPr>
        <xdr:cNvPr id="751" name="Line 751"/>
        <xdr:cNvSpPr>
          <a:spLocks/>
        </xdr:cNvSpPr>
      </xdr:nvSpPr>
      <xdr:spPr>
        <a:xfrm flipH="1" flipV="1">
          <a:off x="24879300" y="26336625"/>
          <a:ext cx="866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361950</xdr:colOff>
      <xdr:row>163</xdr:row>
      <xdr:rowOff>0</xdr:rowOff>
    </xdr:from>
    <xdr:to>
      <xdr:col>39</xdr:col>
      <xdr:colOff>180975</xdr:colOff>
      <xdr:row>165</xdr:row>
      <xdr:rowOff>0</xdr:rowOff>
    </xdr:to>
    <xdr:sp>
      <xdr:nvSpPr>
        <xdr:cNvPr id="752" name="Line 752"/>
        <xdr:cNvSpPr>
          <a:spLocks/>
        </xdr:cNvSpPr>
      </xdr:nvSpPr>
      <xdr:spPr>
        <a:xfrm flipH="1">
          <a:off x="21812250" y="28489275"/>
          <a:ext cx="2257425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104775</xdr:colOff>
      <xdr:row>163</xdr:row>
      <xdr:rowOff>133350</xdr:rowOff>
    </xdr:from>
    <xdr:to>
      <xdr:col>35</xdr:col>
      <xdr:colOff>361950</xdr:colOff>
      <xdr:row>165</xdr:row>
      <xdr:rowOff>0</xdr:rowOff>
    </xdr:to>
    <xdr:sp>
      <xdr:nvSpPr>
        <xdr:cNvPr id="753" name="Line 753"/>
        <xdr:cNvSpPr>
          <a:spLocks/>
        </xdr:cNvSpPr>
      </xdr:nvSpPr>
      <xdr:spPr>
        <a:xfrm flipH="1" flipV="1">
          <a:off x="21555075" y="28622625"/>
          <a:ext cx="2571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600075</xdr:colOff>
      <xdr:row>165</xdr:row>
      <xdr:rowOff>152400</xdr:rowOff>
    </xdr:from>
    <xdr:to>
      <xdr:col>38</xdr:col>
      <xdr:colOff>57150</xdr:colOff>
      <xdr:row>165</xdr:row>
      <xdr:rowOff>152400</xdr:rowOff>
    </xdr:to>
    <xdr:sp>
      <xdr:nvSpPr>
        <xdr:cNvPr id="754" name="Line 754"/>
        <xdr:cNvSpPr>
          <a:spLocks/>
        </xdr:cNvSpPr>
      </xdr:nvSpPr>
      <xdr:spPr>
        <a:xfrm flipH="1">
          <a:off x="22659975" y="2896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163</xdr:row>
      <xdr:rowOff>28575</xdr:rowOff>
    </xdr:from>
    <xdr:to>
      <xdr:col>39</xdr:col>
      <xdr:colOff>28575</xdr:colOff>
      <xdr:row>165</xdr:row>
      <xdr:rowOff>161925</xdr:rowOff>
    </xdr:to>
    <xdr:sp>
      <xdr:nvSpPr>
        <xdr:cNvPr id="755" name="Line 755"/>
        <xdr:cNvSpPr>
          <a:spLocks/>
        </xdr:cNvSpPr>
      </xdr:nvSpPr>
      <xdr:spPr>
        <a:xfrm flipV="1">
          <a:off x="23317200" y="28517850"/>
          <a:ext cx="6000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247650</xdr:colOff>
      <xdr:row>164</xdr:row>
      <xdr:rowOff>95250</xdr:rowOff>
    </xdr:from>
    <xdr:to>
      <xdr:col>37</xdr:col>
      <xdr:colOff>9525</xdr:colOff>
      <xdr:row>165</xdr:row>
      <xdr:rowOff>152400</xdr:rowOff>
    </xdr:to>
    <xdr:sp>
      <xdr:nvSpPr>
        <xdr:cNvPr id="756" name="Line 756"/>
        <xdr:cNvSpPr>
          <a:spLocks/>
        </xdr:cNvSpPr>
      </xdr:nvSpPr>
      <xdr:spPr>
        <a:xfrm flipH="1" flipV="1">
          <a:off x="21697950" y="28746450"/>
          <a:ext cx="981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171450</xdr:colOff>
      <xdr:row>107</xdr:row>
      <xdr:rowOff>76200</xdr:rowOff>
    </xdr:from>
    <xdr:to>
      <xdr:col>61</xdr:col>
      <xdr:colOff>400050</xdr:colOff>
      <xdr:row>108</xdr:row>
      <xdr:rowOff>142875</xdr:rowOff>
    </xdr:to>
    <xdr:sp>
      <xdr:nvSpPr>
        <xdr:cNvPr id="757" name="Rectangle 757"/>
        <xdr:cNvSpPr>
          <a:spLocks/>
        </xdr:cNvSpPr>
      </xdr:nvSpPr>
      <xdr:spPr>
        <a:xfrm>
          <a:off x="37471350" y="194976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107</xdr:row>
      <xdr:rowOff>142875</xdr:rowOff>
    </xdr:from>
    <xdr:to>
      <xdr:col>60</xdr:col>
      <xdr:colOff>85725</xdr:colOff>
      <xdr:row>107</xdr:row>
      <xdr:rowOff>142875</xdr:rowOff>
    </xdr:to>
    <xdr:sp>
      <xdr:nvSpPr>
        <xdr:cNvPr id="758" name="Line 758"/>
        <xdr:cNvSpPr>
          <a:spLocks/>
        </xdr:cNvSpPr>
      </xdr:nvSpPr>
      <xdr:spPr>
        <a:xfrm>
          <a:off x="36099750" y="19564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66675</xdr:colOff>
      <xdr:row>107</xdr:row>
      <xdr:rowOff>142875</xdr:rowOff>
    </xdr:from>
    <xdr:to>
      <xdr:col>60</xdr:col>
      <xdr:colOff>238125</xdr:colOff>
      <xdr:row>108</xdr:row>
      <xdr:rowOff>38100</xdr:rowOff>
    </xdr:to>
    <xdr:sp>
      <xdr:nvSpPr>
        <xdr:cNvPr id="759" name="Line 759"/>
        <xdr:cNvSpPr>
          <a:spLocks/>
        </xdr:cNvSpPr>
      </xdr:nvSpPr>
      <xdr:spPr>
        <a:xfrm>
          <a:off x="36756975" y="1956435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276225</xdr:colOff>
      <xdr:row>108</xdr:row>
      <xdr:rowOff>142875</xdr:rowOff>
    </xdr:from>
    <xdr:to>
      <xdr:col>61</xdr:col>
      <xdr:colOff>276225</xdr:colOff>
      <xdr:row>114</xdr:row>
      <xdr:rowOff>133350</xdr:rowOff>
    </xdr:to>
    <xdr:sp>
      <xdr:nvSpPr>
        <xdr:cNvPr id="760" name="Line 760"/>
        <xdr:cNvSpPr>
          <a:spLocks/>
        </xdr:cNvSpPr>
      </xdr:nvSpPr>
      <xdr:spPr>
        <a:xfrm>
          <a:off x="37576125" y="19726275"/>
          <a:ext cx="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161925</xdr:colOff>
      <xdr:row>114</xdr:row>
      <xdr:rowOff>133350</xdr:rowOff>
    </xdr:from>
    <xdr:to>
      <xdr:col>61</xdr:col>
      <xdr:colOff>390525</xdr:colOff>
      <xdr:row>116</xdr:row>
      <xdr:rowOff>38100</xdr:rowOff>
    </xdr:to>
    <xdr:sp>
      <xdr:nvSpPr>
        <xdr:cNvPr id="761" name="Rectangle 761"/>
        <xdr:cNvSpPr>
          <a:spLocks/>
        </xdr:cNvSpPr>
      </xdr:nvSpPr>
      <xdr:spPr>
        <a:xfrm>
          <a:off x="37461825" y="206883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111</xdr:row>
      <xdr:rowOff>142875</xdr:rowOff>
    </xdr:from>
    <xdr:to>
      <xdr:col>63</xdr:col>
      <xdr:colOff>85725</xdr:colOff>
      <xdr:row>111</xdr:row>
      <xdr:rowOff>142875</xdr:rowOff>
    </xdr:to>
    <xdr:sp>
      <xdr:nvSpPr>
        <xdr:cNvPr id="762" name="Line 762"/>
        <xdr:cNvSpPr>
          <a:spLocks/>
        </xdr:cNvSpPr>
      </xdr:nvSpPr>
      <xdr:spPr>
        <a:xfrm>
          <a:off x="37928550" y="202120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257175</xdr:colOff>
      <xdr:row>111</xdr:row>
      <xdr:rowOff>66675</xdr:rowOff>
    </xdr:from>
    <xdr:to>
      <xdr:col>62</xdr:col>
      <xdr:colOff>9525</xdr:colOff>
      <xdr:row>111</xdr:row>
      <xdr:rowOff>142875</xdr:rowOff>
    </xdr:to>
    <xdr:sp>
      <xdr:nvSpPr>
        <xdr:cNvPr id="763" name="Line 763"/>
        <xdr:cNvSpPr>
          <a:spLocks/>
        </xdr:cNvSpPr>
      </xdr:nvSpPr>
      <xdr:spPr>
        <a:xfrm flipH="1" flipV="1">
          <a:off x="37557075" y="20135850"/>
          <a:ext cx="361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400050</xdr:colOff>
      <xdr:row>115</xdr:row>
      <xdr:rowOff>66675</xdr:rowOff>
    </xdr:from>
    <xdr:to>
      <xdr:col>63</xdr:col>
      <xdr:colOff>247650</xdr:colOff>
      <xdr:row>115</xdr:row>
      <xdr:rowOff>76200</xdr:rowOff>
    </xdr:to>
    <xdr:sp>
      <xdr:nvSpPr>
        <xdr:cNvPr id="764" name="Line 764"/>
        <xdr:cNvSpPr>
          <a:spLocks/>
        </xdr:cNvSpPr>
      </xdr:nvSpPr>
      <xdr:spPr>
        <a:xfrm>
          <a:off x="37699950" y="20783550"/>
          <a:ext cx="106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109</xdr:row>
      <xdr:rowOff>76200</xdr:rowOff>
    </xdr:from>
    <xdr:to>
      <xdr:col>63</xdr:col>
      <xdr:colOff>257175</xdr:colOff>
      <xdr:row>115</xdr:row>
      <xdr:rowOff>76200</xdr:rowOff>
    </xdr:to>
    <xdr:sp>
      <xdr:nvSpPr>
        <xdr:cNvPr id="765" name="Line 765"/>
        <xdr:cNvSpPr>
          <a:spLocks/>
        </xdr:cNvSpPr>
      </xdr:nvSpPr>
      <xdr:spPr>
        <a:xfrm flipV="1">
          <a:off x="38757225" y="19821525"/>
          <a:ext cx="1905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552450</xdr:colOff>
      <xdr:row>108</xdr:row>
      <xdr:rowOff>47625</xdr:rowOff>
    </xdr:from>
    <xdr:to>
      <xdr:col>63</xdr:col>
      <xdr:colOff>523875</xdr:colOff>
      <xdr:row>109</xdr:row>
      <xdr:rowOff>76200</xdr:rowOff>
    </xdr:to>
    <xdr:sp>
      <xdr:nvSpPr>
        <xdr:cNvPr id="766" name="Rectangle 766"/>
        <xdr:cNvSpPr>
          <a:spLocks/>
        </xdr:cNvSpPr>
      </xdr:nvSpPr>
      <xdr:spPr>
        <a:xfrm>
          <a:off x="38461950" y="19631025"/>
          <a:ext cx="581025" cy="1905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6А</a:t>
          </a:r>
        </a:p>
      </xdr:txBody>
    </xdr:sp>
    <xdr:clientData/>
  </xdr:twoCellAnchor>
  <xdr:twoCellAnchor>
    <xdr:from>
      <xdr:col>59</xdr:col>
      <xdr:colOff>342900</xdr:colOff>
      <xdr:row>110</xdr:row>
      <xdr:rowOff>104775</xdr:rowOff>
    </xdr:from>
    <xdr:to>
      <xdr:col>60</xdr:col>
      <xdr:colOff>152400</xdr:colOff>
      <xdr:row>115</xdr:row>
      <xdr:rowOff>19050</xdr:rowOff>
    </xdr:to>
    <xdr:sp>
      <xdr:nvSpPr>
        <xdr:cNvPr id="767" name="Rectangle 767"/>
        <xdr:cNvSpPr>
          <a:spLocks/>
        </xdr:cNvSpPr>
      </xdr:nvSpPr>
      <xdr:spPr>
        <a:xfrm>
          <a:off x="36423600" y="20012025"/>
          <a:ext cx="419100" cy="7239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6</a:t>
          </a:r>
        </a:p>
      </xdr:txBody>
    </xdr:sp>
    <xdr:clientData/>
  </xdr:twoCellAnchor>
  <xdr:twoCellAnchor>
    <xdr:from>
      <xdr:col>61</xdr:col>
      <xdr:colOff>600075</xdr:colOff>
      <xdr:row>122</xdr:row>
      <xdr:rowOff>38100</xdr:rowOff>
    </xdr:from>
    <xdr:to>
      <xdr:col>62</xdr:col>
      <xdr:colOff>400050</xdr:colOff>
      <xdr:row>125</xdr:row>
      <xdr:rowOff>133350</xdr:rowOff>
    </xdr:to>
    <xdr:sp>
      <xdr:nvSpPr>
        <xdr:cNvPr id="768" name="Rectangle 768"/>
        <xdr:cNvSpPr>
          <a:spLocks/>
        </xdr:cNvSpPr>
      </xdr:nvSpPr>
      <xdr:spPr>
        <a:xfrm>
          <a:off x="37899975" y="21888450"/>
          <a:ext cx="409575" cy="5810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4А</a:t>
          </a:r>
        </a:p>
      </xdr:txBody>
    </xdr:sp>
    <xdr:clientData/>
  </xdr:twoCellAnchor>
  <xdr:twoCellAnchor>
    <xdr:from>
      <xdr:col>62</xdr:col>
      <xdr:colOff>19050</xdr:colOff>
      <xdr:row>116</xdr:row>
      <xdr:rowOff>142875</xdr:rowOff>
    </xdr:from>
    <xdr:to>
      <xdr:col>63</xdr:col>
      <xdr:colOff>123825</xdr:colOff>
      <xdr:row>116</xdr:row>
      <xdr:rowOff>142875</xdr:rowOff>
    </xdr:to>
    <xdr:sp>
      <xdr:nvSpPr>
        <xdr:cNvPr id="769" name="Line 769"/>
        <xdr:cNvSpPr>
          <a:spLocks/>
        </xdr:cNvSpPr>
      </xdr:nvSpPr>
      <xdr:spPr>
        <a:xfrm>
          <a:off x="37928550" y="210216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542925</xdr:colOff>
      <xdr:row>115</xdr:row>
      <xdr:rowOff>57150</xdr:rowOff>
    </xdr:from>
    <xdr:to>
      <xdr:col>62</xdr:col>
      <xdr:colOff>9525</xdr:colOff>
      <xdr:row>116</xdr:row>
      <xdr:rowOff>152400</xdr:rowOff>
    </xdr:to>
    <xdr:sp>
      <xdr:nvSpPr>
        <xdr:cNvPr id="770" name="Line 770"/>
        <xdr:cNvSpPr>
          <a:spLocks/>
        </xdr:cNvSpPr>
      </xdr:nvSpPr>
      <xdr:spPr>
        <a:xfrm flipH="1" flipV="1">
          <a:off x="37842825" y="20774025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108</xdr:row>
      <xdr:rowOff>142875</xdr:rowOff>
    </xdr:from>
    <xdr:to>
      <xdr:col>61</xdr:col>
      <xdr:colOff>180975</xdr:colOff>
      <xdr:row>112</xdr:row>
      <xdr:rowOff>9525</xdr:rowOff>
    </xdr:to>
    <xdr:sp>
      <xdr:nvSpPr>
        <xdr:cNvPr id="771" name="Line 771"/>
        <xdr:cNvSpPr>
          <a:spLocks/>
        </xdr:cNvSpPr>
      </xdr:nvSpPr>
      <xdr:spPr>
        <a:xfrm flipH="1">
          <a:off x="36985575" y="19726275"/>
          <a:ext cx="4953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133350</xdr:colOff>
      <xdr:row>112</xdr:row>
      <xdr:rowOff>0</xdr:rowOff>
    </xdr:from>
    <xdr:to>
      <xdr:col>60</xdr:col>
      <xdr:colOff>304800</xdr:colOff>
      <xdr:row>112</xdr:row>
      <xdr:rowOff>0</xdr:rowOff>
    </xdr:to>
    <xdr:sp>
      <xdr:nvSpPr>
        <xdr:cNvPr id="772" name="Line 772"/>
        <xdr:cNvSpPr>
          <a:spLocks/>
        </xdr:cNvSpPr>
      </xdr:nvSpPr>
      <xdr:spPr>
        <a:xfrm flipH="1">
          <a:off x="36823650" y="20231100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112</xdr:row>
      <xdr:rowOff>142875</xdr:rowOff>
    </xdr:from>
    <xdr:to>
      <xdr:col>58</xdr:col>
      <xdr:colOff>180975</xdr:colOff>
      <xdr:row>112</xdr:row>
      <xdr:rowOff>142875</xdr:rowOff>
    </xdr:to>
    <xdr:sp>
      <xdr:nvSpPr>
        <xdr:cNvPr id="773" name="Line 773"/>
        <xdr:cNvSpPr>
          <a:spLocks/>
        </xdr:cNvSpPr>
      </xdr:nvSpPr>
      <xdr:spPr>
        <a:xfrm>
          <a:off x="34270950" y="203739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19050</xdr:colOff>
      <xdr:row>116</xdr:row>
      <xdr:rowOff>142875</xdr:rowOff>
    </xdr:from>
    <xdr:to>
      <xdr:col>61</xdr:col>
      <xdr:colOff>85725</xdr:colOff>
      <xdr:row>116</xdr:row>
      <xdr:rowOff>142875</xdr:rowOff>
    </xdr:to>
    <xdr:sp>
      <xdr:nvSpPr>
        <xdr:cNvPr id="774" name="Line 774"/>
        <xdr:cNvSpPr>
          <a:spLocks/>
        </xdr:cNvSpPr>
      </xdr:nvSpPr>
      <xdr:spPr>
        <a:xfrm>
          <a:off x="36709350" y="210216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57150</xdr:colOff>
      <xdr:row>109</xdr:row>
      <xdr:rowOff>95250</xdr:rowOff>
    </xdr:from>
    <xdr:to>
      <xdr:col>61</xdr:col>
      <xdr:colOff>104775</xdr:colOff>
      <xdr:row>116</xdr:row>
      <xdr:rowOff>152400</xdr:rowOff>
    </xdr:to>
    <xdr:sp>
      <xdr:nvSpPr>
        <xdr:cNvPr id="775" name="Line 775"/>
        <xdr:cNvSpPr>
          <a:spLocks/>
        </xdr:cNvSpPr>
      </xdr:nvSpPr>
      <xdr:spPr>
        <a:xfrm flipH="1" flipV="1">
          <a:off x="37357050" y="19840575"/>
          <a:ext cx="476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257175</xdr:colOff>
      <xdr:row>111</xdr:row>
      <xdr:rowOff>152400</xdr:rowOff>
    </xdr:from>
    <xdr:to>
      <xdr:col>61</xdr:col>
      <xdr:colOff>114300</xdr:colOff>
      <xdr:row>116</xdr:row>
      <xdr:rowOff>152400</xdr:rowOff>
    </xdr:to>
    <xdr:sp>
      <xdr:nvSpPr>
        <xdr:cNvPr id="776" name="Line 776"/>
        <xdr:cNvSpPr>
          <a:spLocks/>
        </xdr:cNvSpPr>
      </xdr:nvSpPr>
      <xdr:spPr>
        <a:xfrm flipH="1" flipV="1">
          <a:off x="36947475" y="20221575"/>
          <a:ext cx="4667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180975</xdr:colOff>
      <xdr:row>123</xdr:row>
      <xdr:rowOff>57150</xdr:rowOff>
    </xdr:from>
    <xdr:to>
      <xdr:col>61</xdr:col>
      <xdr:colOff>409575</xdr:colOff>
      <xdr:row>124</xdr:row>
      <xdr:rowOff>123825</xdr:rowOff>
    </xdr:to>
    <xdr:sp>
      <xdr:nvSpPr>
        <xdr:cNvPr id="777" name="Rectangle 777"/>
        <xdr:cNvSpPr>
          <a:spLocks/>
        </xdr:cNvSpPr>
      </xdr:nvSpPr>
      <xdr:spPr>
        <a:xfrm>
          <a:off x="37480875" y="220694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285750</xdr:colOff>
      <xdr:row>116</xdr:row>
      <xdr:rowOff>28575</xdr:rowOff>
    </xdr:from>
    <xdr:to>
      <xdr:col>61</xdr:col>
      <xdr:colOff>295275</xdr:colOff>
      <xdr:row>123</xdr:row>
      <xdr:rowOff>47625</xdr:rowOff>
    </xdr:to>
    <xdr:sp>
      <xdr:nvSpPr>
        <xdr:cNvPr id="778" name="Line 778"/>
        <xdr:cNvSpPr>
          <a:spLocks/>
        </xdr:cNvSpPr>
      </xdr:nvSpPr>
      <xdr:spPr>
        <a:xfrm>
          <a:off x="37585650" y="20907375"/>
          <a:ext cx="9525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118</xdr:row>
      <xdr:rowOff>142875</xdr:rowOff>
    </xdr:from>
    <xdr:to>
      <xdr:col>63</xdr:col>
      <xdr:colOff>123825</xdr:colOff>
      <xdr:row>118</xdr:row>
      <xdr:rowOff>142875</xdr:rowOff>
    </xdr:to>
    <xdr:sp>
      <xdr:nvSpPr>
        <xdr:cNvPr id="779" name="Line 779"/>
        <xdr:cNvSpPr>
          <a:spLocks/>
        </xdr:cNvSpPr>
      </xdr:nvSpPr>
      <xdr:spPr>
        <a:xfrm>
          <a:off x="37928550" y="213455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295275</xdr:colOff>
      <xdr:row>117</xdr:row>
      <xdr:rowOff>114300</xdr:rowOff>
    </xdr:from>
    <xdr:to>
      <xdr:col>62</xdr:col>
      <xdr:colOff>9525</xdr:colOff>
      <xdr:row>118</xdr:row>
      <xdr:rowOff>152400</xdr:rowOff>
    </xdr:to>
    <xdr:sp>
      <xdr:nvSpPr>
        <xdr:cNvPr id="780" name="Line 780"/>
        <xdr:cNvSpPr>
          <a:spLocks/>
        </xdr:cNvSpPr>
      </xdr:nvSpPr>
      <xdr:spPr>
        <a:xfrm flipH="1" flipV="1">
          <a:off x="37595175" y="21155025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409575</xdr:colOff>
      <xdr:row>124</xdr:row>
      <xdr:rowOff>0</xdr:rowOff>
    </xdr:from>
    <xdr:to>
      <xdr:col>62</xdr:col>
      <xdr:colOff>0</xdr:colOff>
      <xdr:row>124</xdr:row>
      <xdr:rowOff>0</xdr:rowOff>
    </xdr:to>
    <xdr:sp>
      <xdr:nvSpPr>
        <xdr:cNvPr id="781" name="Line 781"/>
        <xdr:cNvSpPr>
          <a:spLocks/>
        </xdr:cNvSpPr>
      </xdr:nvSpPr>
      <xdr:spPr>
        <a:xfrm>
          <a:off x="37709475" y="22174200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126</xdr:row>
      <xdr:rowOff>142875</xdr:rowOff>
    </xdr:from>
    <xdr:to>
      <xdr:col>63</xdr:col>
      <xdr:colOff>85725</xdr:colOff>
      <xdr:row>126</xdr:row>
      <xdr:rowOff>142875</xdr:rowOff>
    </xdr:to>
    <xdr:sp>
      <xdr:nvSpPr>
        <xdr:cNvPr id="782" name="Line 782"/>
        <xdr:cNvSpPr>
          <a:spLocks/>
        </xdr:cNvSpPr>
      </xdr:nvSpPr>
      <xdr:spPr>
        <a:xfrm>
          <a:off x="37928550" y="22640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466725</xdr:colOff>
      <xdr:row>123</xdr:row>
      <xdr:rowOff>142875</xdr:rowOff>
    </xdr:from>
    <xdr:to>
      <xdr:col>62</xdr:col>
      <xdr:colOff>9525</xdr:colOff>
      <xdr:row>126</xdr:row>
      <xdr:rowOff>142875</xdr:rowOff>
    </xdr:to>
    <xdr:sp>
      <xdr:nvSpPr>
        <xdr:cNvPr id="783" name="Line 783"/>
        <xdr:cNvSpPr>
          <a:spLocks/>
        </xdr:cNvSpPr>
      </xdr:nvSpPr>
      <xdr:spPr>
        <a:xfrm flipH="1" flipV="1">
          <a:off x="37766625" y="22155150"/>
          <a:ext cx="152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124</xdr:row>
      <xdr:rowOff>0</xdr:rowOff>
    </xdr:from>
    <xdr:to>
      <xdr:col>61</xdr:col>
      <xdr:colOff>190500</xdr:colOff>
      <xdr:row>124</xdr:row>
      <xdr:rowOff>0</xdr:rowOff>
    </xdr:to>
    <xdr:sp>
      <xdr:nvSpPr>
        <xdr:cNvPr id="784" name="Line 784"/>
        <xdr:cNvSpPr>
          <a:spLocks/>
        </xdr:cNvSpPr>
      </xdr:nvSpPr>
      <xdr:spPr>
        <a:xfrm flipH="1">
          <a:off x="36976050" y="22174200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161925</xdr:colOff>
      <xdr:row>122</xdr:row>
      <xdr:rowOff>0</xdr:rowOff>
    </xdr:from>
    <xdr:to>
      <xdr:col>59</xdr:col>
      <xdr:colOff>0</xdr:colOff>
      <xdr:row>123</xdr:row>
      <xdr:rowOff>38100</xdr:rowOff>
    </xdr:to>
    <xdr:sp>
      <xdr:nvSpPr>
        <xdr:cNvPr id="785" name="Line 785"/>
        <xdr:cNvSpPr>
          <a:spLocks/>
        </xdr:cNvSpPr>
      </xdr:nvSpPr>
      <xdr:spPr>
        <a:xfrm flipH="1">
          <a:off x="35633025" y="21850350"/>
          <a:ext cx="447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476250</xdr:colOff>
      <xdr:row>122</xdr:row>
      <xdr:rowOff>28575</xdr:rowOff>
    </xdr:from>
    <xdr:to>
      <xdr:col>60</xdr:col>
      <xdr:colOff>295275</xdr:colOff>
      <xdr:row>126</xdr:row>
      <xdr:rowOff>85725</xdr:rowOff>
    </xdr:to>
    <xdr:sp>
      <xdr:nvSpPr>
        <xdr:cNvPr id="786" name="Rectangle 786"/>
        <xdr:cNvSpPr>
          <a:spLocks/>
        </xdr:cNvSpPr>
      </xdr:nvSpPr>
      <xdr:spPr>
        <a:xfrm>
          <a:off x="36556950" y="21878925"/>
          <a:ext cx="428625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59</xdr:col>
      <xdr:colOff>485775</xdr:colOff>
      <xdr:row>128</xdr:row>
      <xdr:rowOff>133350</xdr:rowOff>
    </xdr:from>
    <xdr:to>
      <xdr:col>60</xdr:col>
      <xdr:colOff>314325</xdr:colOff>
      <xdr:row>133</xdr:row>
      <xdr:rowOff>28575</xdr:rowOff>
    </xdr:to>
    <xdr:sp>
      <xdr:nvSpPr>
        <xdr:cNvPr id="787" name="Rectangle 787"/>
        <xdr:cNvSpPr>
          <a:spLocks/>
        </xdr:cNvSpPr>
      </xdr:nvSpPr>
      <xdr:spPr>
        <a:xfrm>
          <a:off x="36566475" y="22955250"/>
          <a:ext cx="438150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2</a:t>
          </a:r>
        </a:p>
      </xdr:txBody>
    </xdr:sp>
    <xdr:clientData/>
  </xdr:twoCellAnchor>
  <xdr:twoCellAnchor>
    <xdr:from>
      <xdr:col>60</xdr:col>
      <xdr:colOff>19050</xdr:colOff>
      <xdr:row>120</xdr:row>
      <xdr:rowOff>142875</xdr:rowOff>
    </xdr:from>
    <xdr:to>
      <xdr:col>60</xdr:col>
      <xdr:colOff>590550</xdr:colOff>
      <xdr:row>120</xdr:row>
      <xdr:rowOff>142875</xdr:rowOff>
    </xdr:to>
    <xdr:sp>
      <xdr:nvSpPr>
        <xdr:cNvPr id="788" name="Line 788"/>
        <xdr:cNvSpPr>
          <a:spLocks/>
        </xdr:cNvSpPr>
      </xdr:nvSpPr>
      <xdr:spPr>
        <a:xfrm>
          <a:off x="36709350" y="21669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504825</xdr:colOff>
      <xdr:row>120</xdr:row>
      <xdr:rowOff>142875</xdr:rowOff>
    </xdr:from>
    <xdr:to>
      <xdr:col>60</xdr:col>
      <xdr:colOff>600075</xdr:colOff>
      <xdr:row>124</xdr:row>
      <xdr:rowOff>0</xdr:rowOff>
    </xdr:to>
    <xdr:sp>
      <xdr:nvSpPr>
        <xdr:cNvPr id="789" name="Line 789"/>
        <xdr:cNvSpPr>
          <a:spLocks/>
        </xdr:cNvSpPr>
      </xdr:nvSpPr>
      <xdr:spPr>
        <a:xfrm flipH="1">
          <a:off x="37195125" y="21669375"/>
          <a:ext cx="95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304800</xdr:colOff>
      <xdr:row>124</xdr:row>
      <xdr:rowOff>123825</xdr:rowOff>
    </xdr:from>
    <xdr:to>
      <xdr:col>61</xdr:col>
      <xdr:colOff>285750</xdr:colOff>
      <xdr:row>129</xdr:row>
      <xdr:rowOff>114300</xdr:rowOff>
    </xdr:to>
    <xdr:sp>
      <xdr:nvSpPr>
        <xdr:cNvPr id="790" name="Line 790"/>
        <xdr:cNvSpPr>
          <a:spLocks/>
        </xdr:cNvSpPr>
      </xdr:nvSpPr>
      <xdr:spPr>
        <a:xfrm flipH="1">
          <a:off x="36995100" y="22298025"/>
          <a:ext cx="5905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129</xdr:row>
      <xdr:rowOff>142875</xdr:rowOff>
    </xdr:from>
    <xdr:to>
      <xdr:col>61</xdr:col>
      <xdr:colOff>590550</xdr:colOff>
      <xdr:row>129</xdr:row>
      <xdr:rowOff>142875</xdr:rowOff>
    </xdr:to>
    <xdr:sp>
      <xdr:nvSpPr>
        <xdr:cNvPr id="791" name="Line 791"/>
        <xdr:cNvSpPr>
          <a:spLocks/>
        </xdr:cNvSpPr>
      </xdr:nvSpPr>
      <xdr:spPr>
        <a:xfrm>
          <a:off x="37318950" y="23126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514350</xdr:colOff>
      <xdr:row>127</xdr:row>
      <xdr:rowOff>152400</xdr:rowOff>
    </xdr:from>
    <xdr:to>
      <xdr:col>61</xdr:col>
      <xdr:colOff>28575</xdr:colOff>
      <xdr:row>129</xdr:row>
      <xdr:rowOff>152400</xdr:rowOff>
    </xdr:to>
    <xdr:sp>
      <xdr:nvSpPr>
        <xdr:cNvPr id="792" name="Line 792"/>
        <xdr:cNvSpPr>
          <a:spLocks/>
        </xdr:cNvSpPr>
      </xdr:nvSpPr>
      <xdr:spPr>
        <a:xfrm flipH="1" flipV="1">
          <a:off x="37204650" y="22812375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333375</xdr:colOff>
      <xdr:row>92</xdr:row>
      <xdr:rowOff>28575</xdr:rowOff>
    </xdr:from>
    <xdr:to>
      <xdr:col>60</xdr:col>
      <xdr:colOff>104775</xdr:colOff>
      <xdr:row>96</xdr:row>
      <xdr:rowOff>85725</xdr:rowOff>
    </xdr:to>
    <xdr:sp>
      <xdr:nvSpPr>
        <xdr:cNvPr id="793" name="Rectangle 793"/>
        <xdr:cNvSpPr>
          <a:spLocks/>
        </xdr:cNvSpPr>
      </xdr:nvSpPr>
      <xdr:spPr>
        <a:xfrm>
          <a:off x="36414075" y="17021175"/>
          <a:ext cx="381000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10</a:t>
          </a:r>
        </a:p>
      </xdr:txBody>
    </xdr:sp>
    <xdr:clientData/>
  </xdr:twoCellAnchor>
  <xdr:twoCellAnchor>
    <xdr:from>
      <xdr:col>60</xdr:col>
      <xdr:colOff>314325</xdr:colOff>
      <xdr:row>93</xdr:row>
      <xdr:rowOff>19050</xdr:rowOff>
    </xdr:from>
    <xdr:to>
      <xdr:col>61</xdr:col>
      <xdr:colOff>304800</xdr:colOff>
      <xdr:row>107</xdr:row>
      <xdr:rowOff>76200</xdr:rowOff>
    </xdr:to>
    <xdr:sp>
      <xdr:nvSpPr>
        <xdr:cNvPr id="794" name="Line 794"/>
        <xdr:cNvSpPr>
          <a:spLocks/>
        </xdr:cNvSpPr>
      </xdr:nvSpPr>
      <xdr:spPr>
        <a:xfrm flipH="1" flipV="1">
          <a:off x="37004625" y="17173575"/>
          <a:ext cx="600075" cy="2324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104775</xdr:colOff>
      <xdr:row>93</xdr:row>
      <xdr:rowOff>9525</xdr:rowOff>
    </xdr:from>
    <xdr:to>
      <xdr:col>60</xdr:col>
      <xdr:colOff>304800</xdr:colOff>
      <xdr:row>93</xdr:row>
      <xdr:rowOff>28575</xdr:rowOff>
    </xdr:to>
    <xdr:sp>
      <xdr:nvSpPr>
        <xdr:cNvPr id="795" name="Line 795"/>
        <xdr:cNvSpPr>
          <a:spLocks/>
        </xdr:cNvSpPr>
      </xdr:nvSpPr>
      <xdr:spPr>
        <a:xfrm flipH="1" flipV="1">
          <a:off x="36795075" y="17164050"/>
          <a:ext cx="2000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96</xdr:row>
      <xdr:rowOff>152400</xdr:rowOff>
    </xdr:from>
    <xdr:to>
      <xdr:col>58</xdr:col>
      <xdr:colOff>171450</xdr:colOff>
      <xdr:row>96</xdr:row>
      <xdr:rowOff>152400</xdr:rowOff>
    </xdr:to>
    <xdr:sp>
      <xdr:nvSpPr>
        <xdr:cNvPr id="796" name="Line 796"/>
        <xdr:cNvSpPr>
          <a:spLocks/>
        </xdr:cNvSpPr>
      </xdr:nvSpPr>
      <xdr:spPr>
        <a:xfrm>
          <a:off x="34251900" y="177927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97</xdr:row>
      <xdr:rowOff>0</xdr:rowOff>
    </xdr:from>
    <xdr:to>
      <xdr:col>62</xdr:col>
      <xdr:colOff>95250</xdr:colOff>
      <xdr:row>97</xdr:row>
      <xdr:rowOff>0</xdr:rowOff>
    </xdr:to>
    <xdr:sp>
      <xdr:nvSpPr>
        <xdr:cNvPr id="797" name="Line 797"/>
        <xdr:cNvSpPr>
          <a:spLocks/>
        </xdr:cNvSpPr>
      </xdr:nvSpPr>
      <xdr:spPr>
        <a:xfrm>
          <a:off x="37176075" y="178022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247650</xdr:colOff>
      <xdr:row>107</xdr:row>
      <xdr:rowOff>47625</xdr:rowOff>
    </xdr:from>
    <xdr:to>
      <xdr:col>62</xdr:col>
      <xdr:colOff>476250</xdr:colOff>
      <xdr:row>108</xdr:row>
      <xdr:rowOff>114300</xdr:rowOff>
    </xdr:to>
    <xdr:sp>
      <xdr:nvSpPr>
        <xdr:cNvPr id="798" name="Rectangle 798"/>
        <xdr:cNvSpPr>
          <a:spLocks/>
        </xdr:cNvSpPr>
      </xdr:nvSpPr>
      <xdr:spPr>
        <a:xfrm>
          <a:off x="38157150" y="194691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476250</xdr:colOff>
      <xdr:row>72</xdr:row>
      <xdr:rowOff>38100</xdr:rowOff>
    </xdr:from>
    <xdr:to>
      <xdr:col>72</xdr:col>
      <xdr:colOff>438150</xdr:colOff>
      <xdr:row>87</xdr:row>
      <xdr:rowOff>133350</xdr:rowOff>
    </xdr:to>
    <xdr:sp>
      <xdr:nvSpPr>
        <xdr:cNvPr id="799" name="Rectangle 799"/>
        <xdr:cNvSpPr>
          <a:spLocks/>
        </xdr:cNvSpPr>
      </xdr:nvSpPr>
      <xdr:spPr>
        <a:xfrm>
          <a:off x="43872150" y="13754100"/>
          <a:ext cx="571500" cy="25241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12Б</a:t>
          </a:r>
        </a:p>
      </xdr:txBody>
    </xdr:sp>
    <xdr:clientData/>
  </xdr:twoCellAnchor>
  <xdr:twoCellAnchor>
    <xdr:from>
      <xdr:col>61</xdr:col>
      <xdr:colOff>409575</xdr:colOff>
      <xdr:row>108</xdr:row>
      <xdr:rowOff>0</xdr:rowOff>
    </xdr:from>
    <xdr:to>
      <xdr:col>62</xdr:col>
      <xdr:colOff>247650</xdr:colOff>
      <xdr:row>108</xdr:row>
      <xdr:rowOff>19050</xdr:rowOff>
    </xdr:to>
    <xdr:sp>
      <xdr:nvSpPr>
        <xdr:cNvPr id="800" name="Line 800"/>
        <xdr:cNvSpPr>
          <a:spLocks/>
        </xdr:cNvSpPr>
      </xdr:nvSpPr>
      <xdr:spPr>
        <a:xfrm flipH="1">
          <a:off x="37709475" y="19583400"/>
          <a:ext cx="44767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108</xdr:row>
      <xdr:rowOff>28575</xdr:rowOff>
    </xdr:from>
    <xdr:to>
      <xdr:col>61</xdr:col>
      <xdr:colOff>161925</xdr:colOff>
      <xdr:row>108</xdr:row>
      <xdr:rowOff>38100</xdr:rowOff>
    </xdr:to>
    <xdr:sp>
      <xdr:nvSpPr>
        <xdr:cNvPr id="801" name="Line 801"/>
        <xdr:cNvSpPr>
          <a:spLocks/>
        </xdr:cNvSpPr>
      </xdr:nvSpPr>
      <xdr:spPr>
        <a:xfrm flipH="1" flipV="1">
          <a:off x="35756850" y="19611975"/>
          <a:ext cx="17049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276225</xdr:colOff>
      <xdr:row>106</xdr:row>
      <xdr:rowOff>152400</xdr:rowOff>
    </xdr:from>
    <xdr:to>
      <xdr:col>58</xdr:col>
      <xdr:colOff>47625</xdr:colOff>
      <xdr:row>108</xdr:row>
      <xdr:rowOff>28575</xdr:rowOff>
    </xdr:to>
    <xdr:sp>
      <xdr:nvSpPr>
        <xdr:cNvPr id="802" name="Line 802"/>
        <xdr:cNvSpPr>
          <a:spLocks/>
        </xdr:cNvSpPr>
      </xdr:nvSpPr>
      <xdr:spPr>
        <a:xfrm flipH="1" flipV="1">
          <a:off x="30870525" y="19411950"/>
          <a:ext cx="464820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110</xdr:row>
      <xdr:rowOff>142875</xdr:rowOff>
    </xdr:from>
    <xdr:to>
      <xdr:col>63</xdr:col>
      <xdr:colOff>85725</xdr:colOff>
      <xdr:row>110</xdr:row>
      <xdr:rowOff>142875</xdr:rowOff>
    </xdr:to>
    <xdr:sp>
      <xdr:nvSpPr>
        <xdr:cNvPr id="803" name="Line 803"/>
        <xdr:cNvSpPr>
          <a:spLocks/>
        </xdr:cNvSpPr>
      </xdr:nvSpPr>
      <xdr:spPr>
        <a:xfrm>
          <a:off x="37928550" y="20050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108</xdr:row>
      <xdr:rowOff>9525</xdr:rowOff>
    </xdr:from>
    <xdr:to>
      <xdr:col>62</xdr:col>
      <xdr:colOff>19050</xdr:colOff>
      <xdr:row>110</xdr:row>
      <xdr:rowOff>133350</xdr:rowOff>
    </xdr:to>
    <xdr:sp>
      <xdr:nvSpPr>
        <xdr:cNvPr id="804" name="Line 804"/>
        <xdr:cNvSpPr>
          <a:spLocks/>
        </xdr:cNvSpPr>
      </xdr:nvSpPr>
      <xdr:spPr>
        <a:xfrm flipV="1">
          <a:off x="37928550" y="19592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361950</xdr:colOff>
      <xdr:row>106</xdr:row>
      <xdr:rowOff>0</xdr:rowOff>
    </xdr:from>
    <xdr:to>
      <xdr:col>62</xdr:col>
      <xdr:colOff>361950</xdr:colOff>
      <xdr:row>107</xdr:row>
      <xdr:rowOff>38100</xdr:rowOff>
    </xdr:to>
    <xdr:sp>
      <xdr:nvSpPr>
        <xdr:cNvPr id="805" name="Line 805"/>
        <xdr:cNvSpPr>
          <a:spLocks/>
        </xdr:cNvSpPr>
      </xdr:nvSpPr>
      <xdr:spPr>
        <a:xfrm flipH="1" flipV="1">
          <a:off x="38271450" y="19259550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171450</xdr:colOff>
      <xdr:row>104</xdr:row>
      <xdr:rowOff>19050</xdr:rowOff>
    </xdr:from>
    <xdr:to>
      <xdr:col>63</xdr:col>
      <xdr:colOff>257175</xdr:colOff>
      <xdr:row>106</xdr:row>
      <xdr:rowOff>9525</xdr:rowOff>
    </xdr:to>
    <xdr:sp>
      <xdr:nvSpPr>
        <xdr:cNvPr id="806" name="Rectangle 806"/>
        <xdr:cNvSpPr>
          <a:spLocks/>
        </xdr:cNvSpPr>
      </xdr:nvSpPr>
      <xdr:spPr>
        <a:xfrm>
          <a:off x="38080950" y="18954750"/>
          <a:ext cx="695325" cy="3143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8А Общежитие</a:t>
          </a:r>
        </a:p>
      </xdr:txBody>
    </xdr:sp>
    <xdr:clientData/>
  </xdr:twoCellAnchor>
  <xdr:twoCellAnchor>
    <xdr:from>
      <xdr:col>66</xdr:col>
      <xdr:colOff>276225</xdr:colOff>
      <xdr:row>107</xdr:row>
      <xdr:rowOff>76200</xdr:rowOff>
    </xdr:from>
    <xdr:to>
      <xdr:col>66</xdr:col>
      <xdr:colOff>285750</xdr:colOff>
      <xdr:row>109</xdr:row>
      <xdr:rowOff>66675</xdr:rowOff>
    </xdr:to>
    <xdr:sp>
      <xdr:nvSpPr>
        <xdr:cNvPr id="807" name="Line 807"/>
        <xdr:cNvSpPr>
          <a:spLocks/>
        </xdr:cNvSpPr>
      </xdr:nvSpPr>
      <xdr:spPr>
        <a:xfrm flipH="1">
          <a:off x="40624125" y="19497675"/>
          <a:ext cx="952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161925</xdr:colOff>
      <xdr:row>109</xdr:row>
      <xdr:rowOff>66675</xdr:rowOff>
    </xdr:from>
    <xdr:to>
      <xdr:col>66</xdr:col>
      <xdr:colOff>390525</xdr:colOff>
      <xdr:row>110</xdr:row>
      <xdr:rowOff>133350</xdr:rowOff>
    </xdr:to>
    <xdr:sp>
      <xdr:nvSpPr>
        <xdr:cNvPr id="808" name="Rectangle 808"/>
        <xdr:cNvSpPr>
          <a:spLocks/>
        </xdr:cNvSpPr>
      </xdr:nvSpPr>
      <xdr:spPr>
        <a:xfrm>
          <a:off x="40509825" y="198120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571500</xdr:colOff>
      <xdr:row>109</xdr:row>
      <xdr:rowOff>114300</xdr:rowOff>
    </xdr:from>
    <xdr:to>
      <xdr:col>66</xdr:col>
      <xdr:colOff>257175</xdr:colOff>
      <xdr:row>110</xdr:row>
      <xdr:rowOff>28575</xdr:rowOff>
    </xdr:to>
    <xdr:sp>
      <xdr:nvSpPr>
        <xdr:cNvPr id="809" name="Line 809"/>
        <xdr:cNvSpPr>
          <a:spLocks/>
        </xdr:cNvSpPr>
      </xdr:nvSpPr>
      <xdr:spPr>
        <a:xfrm>
          <a:off x="40309800" y="19859625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28575</xdr:colOff>
      <xdr:row>109</xdr:row>
      <xdr:rowOff>0</xdr:rowOff>
    </xdr:from>
    <xdr:to>
      <xdr:col>66</xdr:col>
      <xdr:colOff>19050</xdr:colOff>
      <xdr:row>109</xdr:row>
      <xdr:rowOff>0</xdr:rowOff>
    </xdr:to>
    <xdr:sp>
      <xdr:nvSpPr>
        <xdr:cNvPr id="810" name="Line 810"/>
        <xdr:cNvSpPr>
          <a:spLocks/>
        </xdr:cNvSpPr>
      </xdr:nvSpPr>
      <xdr:spPr>
        <a:xfrm>
          <a:off x="39766875" y="19745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342900</xdr:colOff>
      <xdr:row>107</xdr:row>
      <xdr:rowOff>123825</xdr:rowOff>
    </xdr:from>
    <xdr:to>
      <xdr:col>65</xdr:col>
      <xdr:colOff>28575</xdr:colOff>
      <xdr:row>109</xdr:row>
      <xdr:rowOff>9525</xdr:rowOff>
    </xdr:to>
    <xdr:sp>
      <xdr:nvSpPr>
        <xdr:cNvPr id="811" name="Line 811"/>
        <xdr:cNvSpPr>
          <a:spLocks/>
        </xdr:cNvSpPr>
      </xdr:nvSpPr>
      <xdr:spPr>
        <a:xfrm flipH="1" flipV="1">
          <a:off x="39471600" y="19545300"/>
          <a:ext cx="295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495300</xdr:colOff>
      <xdr:row>107</xdr:row>
      <xdr:rowOff>85725</xdr:rowOff>
    </xdr:from>
    <xdr:to>
      <xdr:col>66</xdr:col>
      <xdr:colOff>285750</xdr:colOff>
      <xdr:row>108</xdr:row>
      <xdr:rowOff>0</xdr:rowOff>
    </xdr:to>
    <xdr:sp>
      <xdr:nvSpPr>
        <xdr:cNvPr id="812" name="Line 812"/>
        <xdr:cNvSpPr>
          <a:spLocks/>
        </xdr:cNvSpPr>
      </xdr:nvSpPr>
      <xdr:spPr>
        <a:xfrm flipH="1">
          <a:off x="38404800" y="19507200"/>
          <a:ext cx="222885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110</xdr:row>
      <xdr:rowOff>142875</xdr:rowOff>
    </xdr:from>
    <xdr:to>
      <xdr:col>66</xdr:col>
      <xdr:colOff>295275</xdr:colOff>
      <xdr:row>112</xdr:row>
      <xdr:rowOff>104775</xdr:rowOff>
    </xdr:to>
    <xdr:sp>
      <xdr:nvSpPr>
        <xdr:cNvPr id="813" name="Line 813"/>
        <xdr:cNvSpPr>
          <a:spLocks/>
        </xdr:cNvSpPr>
      </xdr:nvSpPr>
      <xdr:spPr>
        <a:xfrm>
          <a:off x="40643175" y="200501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133350</xdr:colOff>
      <xdr:row>112</xdr:row>
      <xdr:rowOff>114300</xdr:rowOff>
    </xdr:from>
    <xdr:to>
      <xdr:col>66</xdr:col>
      <xdr:colOff>523875</xdr:colOff>
      <xdr:row>117</xdr:row>
      <xdr:rowOff>9525</xdr:rowOff>
    </xdr:to>
    <xdr:sp>
      <xdr:nvSpPr>
        <xdr:cNvPr id="814" name="Rectangle 814"/>
        <xdr:cNvSpPr>
          <a:spLocks/>
        </xdr:cNvSpPr>
      </xdr:nvSpPr>
      <xdr:spPr>
        <a:xfrm>
          <a:off x="40481250" y="20345400"/>
          <a:ext cx="390525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Спортзал</a:t>
          </a:r>
        </a:p>
      </xdr:txBody>
    </xdr:sp>
    <xdr:clientData/>
  </xdr:twoCellAnchor>
  <xdr:twoCellAnchor>
    <xdr:from>
      <xdr:col>70</xdr:col>
      <xdr:colOff>495300</xdr:colOff>
      <xdr:row>109</xdr:row>
      <xdr:rowOff>19050</xdr:rowOff>
    </xdr:from>
    <xdr:to>
      <xdr:col>71</xdr:col>
      <xdr:colOff>114300</xdr:colOff>
      <xdr:row>110</xdr:row>
      <xdr:rowOff>85725</xdr:rowOff>
    </xdr:to>
    <xdr:sp>
      <xdr:nvSpPr>
        <xdr:cNvPr id="815" name="Rectangle 815"/>
        <xdr:cNvSpPr>
          <a:spLocks/>
        </xdr:cNvSpPr>
      </xdr:nvSpPr>
      <xdr:spPr>
        <a:xfrm>
          <a:off x="43281600" y="197643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390525</xdr:colOff>
      <xdr:row>109</xdr:row>
      <xdr:rowOff>95250</xdr:rowOff>
    </xdr:from>
    <xdr:to>
      <xdr:col>70</xdr:col>
      <xdr:colOff>485775</xdr:colOff>
      <xdr:row>110</xdr:row>
      <xdr:rowOff>28575</xdr:rowOff>
    </xdr:to>
    <xdr:sp>
      <xdr:nvSpPr>
        <xdr:cNvPr id="816" name="Line 816"/>
        <xdr:cNvSpPr>
          <a:spLocks/>
        </xdr:cNvSpPr>
      </xdr:nvSpPr>
      <xdr:spPr>
        <a:xfrm flipV="1">
          <a:off x="40738425" y="19840575"/>
          <a:ext cx="253365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19050</xdr:colOff>
      <xdr:row>111</xdr:row>
      <xdr:rowOff>142875</xdr:rowOff>
    </xdr:from>
    <xdr:to>
      <xdr:col>69</xdr:col>
      <xdr:colOff>123825</xdr:colOff>
      <xdr:row>111</xdr:row>
      <xdr:rowOff>142875</xdr:rowOff>
    </xdr:to>
    <xdr:sp>
      <xdr:nvSpPr>
        <xdr:cNvPr id="817" name="Line 817"/>
        <xdr:cNvSpPr>
          <a:spLocks/>
        </xdr:cNvSpPr>
      </xdr:nvSpPr>
      <xdr:spPr>
        <a:xfrm>
          <a:off x="41586150" y="202120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514350</xdr:colOff>
      <xdr:row>110</xdr:row>
      <xdr:rowOff>0</xdr:rowOff>
    </xdr:from>
    <xdr:to>
      <xdr:col>68</xdr:col>
      <xdr:colOff>9525</xdr:colOff>
      <xdr:row>111</xdr:row>
      <xdr:rowOff>152400</xdr:rowOff>
    </xdr:to>
    <xdr:sp>
      <xdr:nvSpPr>
        <xdr:cNvPr id="818" name="Line 818"/>
        <xdr:cNvSpPr>
          <a:spLocks/>
        </xdr:cNvSpPr>
      </xdr:nvSpPr>
      <xdr:spPr>
        <a:xfrm flipH="1" flipV="1">
          <a:off x="41471850" y="19907250"/>
          <a:ext cx="104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111</xdr:row>
      <xdr:rowOff>142875</xdr:rowOff>
    </xdr:from>
    <xdr:to>
      <xdr:col>66</xdr:col>
      <xdr:colOff>85725</xdr:colOff>
      <xdr:row>111</xdr:row>
      <xdr:rowOff>142875</xdr:rowOff>
    </xdr:to>
    <xdr:sp>
      <xdr:nvSpPr>
        <xdr:cNvPr id="819" name="Line 819"/>
        <xdr:cNvSpPr>
          <a:spLocks/>
        </xdr:cNvSpPr>
      </xdr:nvSpPr>
      <xdr:spPr>
        <a:xfrm>
          <a:off x="39757350" y="202120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95250</xdr:colOff>
      <xdr:row>111</xdr:row>
      <xdr:rowOff>66675</xdr:rowOff>
    </xdr:from>
    <xdr:to>
      <xdr:col>66</xdr:col>
      <xdr:colOff>295275</xdr:colOff>
      <xdr:row>111</xdr:row>
      <xdr:rowOff>142875</xdr:rowOff>
    </xdr:to>
    <xdr:sp>
      <xdr:nvSpPr>
        <xdr:cNvPr id="820" name="Line 820"/>
        <xdr:cNvSpPr>
          <a:spLocks/>
        </xdr:cNvSpPr>
      </xdr:nvSpPr>
      <xdr:spPr>
        <a:xfrm flipV="1">
          <a:off x="40443150" y="20135850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600075</xdr:colOff>
      <xdr:row>100</xdr:row>
      <xdr:rowOff>47625</xdr:rowOff>
    </xdr:from>
    <xdr:to>
      <xdr:col>68</xdr:col>
      <xdr:colOff>0</xdr:colOff>
      <xdr:row>106</xdr:row>
      <xdr:rowOff>95250</xdr:rowOff>
    </xdr:to>
    <xdr:sp>
      <xdr:nvSpPr>
        <xdr:cNvPr id="821" name="Line 821"/>
        <xdr:cNvSpPr>
          <a:spLocks/>
        </xdr:cNvSpPr>
      </xdr:nvSpPr>
      <xdr:spPr>
        <a:xfrm flipH="1" flipV="1">
          <a:off x="41557575" y="18335625"/>
          <a:ext cx="9525" cy="1019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476250</xdr:colOff>
      <xdr:row>98</xdr:row>
      <xdr:rowOff>76200</xdr:rowOff>
    </xdr:from>
    <xdr:to>
      <xdr:col>68</xdr:col>
      <xdr:colOff>95250</xdr:colOff>
      <xdr:row>99</xdr:row>
      <xdr:rowOff>142875</xdr:rowOff>
    </xdr:to>
    <xdr:sp>
      <xdr:nvSpPr>
        <xdr:cNvPr id="822" name="Rectangle 822"/>
        <xdr:cNvSpPr>
          <a:spLocks/>
        </xdr:cNvSpPr>
      </xdr:nvSpPr>
      <xdr:spPr>
        <a:xfrm>
          <a:off x="41433750" y="180403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99</xdr:row>
      <xdr:rowOff>152400</xdr:rowOff>
    </xdr:from>
    <xdr:to>
      <xdr:col>68</xdr:col>
      <xdr:colOff>0</xdr:colOff>
      <xdr:row>106</xdr:row>
      <xdr:rowOff>85725</xdr:rowOff>
    </xdr:to>
    <xdr:sp>
      <xdr:nvSpPr>
        <xdr:cNvPr id="823" name="Line 823"/>
        <xdr:cNvSpPr>
          <a:spLocks/>
        </xdr:cNvSpPr>
      </xdr:nvSpPr>
      <xdr:spPr>
        <a:xfrm>
          <a:off x="41567100" y="18278475"/>
          <a:ext cx="0" cy="1066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257175</xdr:colOff>
      <xdr:row>106</xdr:row>
      <xdr:rowOff>95250</xdr:rowOff>
    </xdr:from>
    <xdr:to>
      <xdr:col>68</xdr:col>
      <xdr:colOff>9525</xdr:colOff>
      <xdr:row>106</xdr:row>
      <xdr:rowOff>114300</xdr:rowOff>
    </xdr:to>
    <xdr:sp>
      <xdr:nvSpPr>
        <xdr:cNvPr id="824" name="Line 824"/>
        <xdr:cNvSpPr>
          <a:spLocks/>
        </xdr:cNvSpPr>
      </xdr:nvSpPr>
      <xdr:spPr>
        <a:xfrm flipH="1">
          <a:off x="40605075" y="19354800"/>
          <a:ext cx="9715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590550</xdr:colOff>
      <xdr:row>102</xdr:row>
      <xdr:rowOff>114300</xdr:rowOff>
    </xdr:from>
    <xdr:to>
      <xdr:col>69</xdr:col>
      <xdr:colOff>28575</xdr:colOff>
      <xdr:row>104</xdr:row>
      <xdr:rowOff>9525</xdr:rowOff>
    </xdr:to>
    <xdr:sp>
      <xdr:nvSpPr>
        <xdr:cNvPr id="825" name="Line 825"/>
        <xdr:cNvSpPr>
          <a:spLocks/>
        </xdr:cNvSpPr>
      </xdr:nvSpPr>
      <xdr:spPr>
        <a:xfrm flipH="1" flipV="1">
          <a:off x="41548050" y="18726150"/>
          <a:ext cx="657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</xdr:colOff>
      <xdr:row>104</xdr:row>
      <xdr:rowOff>0</xdr:rowOff>
    </xdr:from>
    <xdr:to>
      <xdr:col>70</xdr:col>
      <xdr:colOff>114300</xdr:colOff>
      <xdr:row>104</xdr:row>
      <xdr:rowOff>9525</xdr:rowOff>
    </xdr:to>
    <xdr:sp>
      <xdr:nvSpPr>
        <xdr:cNvPr id="826" name="Line 826"/>
        <xdr:cNvSpPr>
          <a:spLocks/>
        </xdr:cNvSpPr>
      </xdr:nvSpPr>
      <xdr:spPr>
        <a:xfrm flipV="1">
          <a:off x="42214800" y="1893570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142875</xdr:colOff>
      <xdr:row>104</xdr:row>
      <xdr:rowOff>28575</xdr:rowOff>
    </xdr:from>
    <xdr:to>
      <xdr:col>69</xdr:col>
      <xdr:colOff>9525</xdr:colOff>
      <xdr:row>106</xdr:row>
      <xdr:rowOff>95250</xdr:rowOff>
    </xdr:to>
    <xdr:sp>
      <xdr:nvSpPr>
        <xdr:cNvPr id="827" name="Line 827"/>
        <xdr:cNvSpPr>
          <a:spLocks/>
        </xdr:cNvSpPr>
      </xdr:nvSpPr>
      <xdr:spPr>
        <a:xfrm flipV="1">
          <a:off x="41100375" y="18964275"/>
          <a:ext cx="10858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419100</xdr:colOff>
      <xdr:row>97</xdr:row>
      <xdr:rowOff>95250</xdr:rowOff>
    </xdr:from>
    <xdr:to>
      <xdr:col>66</xdr:col>
      <xdr:colOff>561975</xdr:colOff>
      <xdr:row>101</xdr:row>
      <xdr:rowOff>152400</xdr:rowOff>
    </xdr:to>
    <xdr:sp>
      <xdr:nvSpPr>
        <xdr:cNvPr id="828" name="Rectangle 828"/>
        <xdr:cNvSpPr>
          <a:spLocks/>
        </xdr:cNvSpPr>
      </xdr:nvSpPr>
      <xdr:spPr>
        <a:xfrm>
          <a:off x="40157400" y="17897475"/>
          <a:ext cx="752475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Котельная №5</a:t>
          </a:r>
        </a:p>
      </xdr:txBody>
    </xdr:sp>
    <xdr:clientData/>
  </xdr:twoCellAnchor>
  <xdr:twoCellAnchor>
    <xdr:from>
      <xdr:col>66</xdr:col>
      <xdr:colOff>552450</xdr:colOff>
      <xdr:row>98</xdr:row>
      <xdr:rowOff>114300</xdr:rowOff>
    </xdr:from>
    <xdr:to>
      <xdr:col>67</xdr:col>
      <xdr:colOff>495300</xdr:colOff>
      <xdr:row>100</xdr:row>
      <xdr:rowOff>19050</xdr:rowOff>
    </xdr:to>
    <xdr:sp>
      <xdr:nvSpPr>
        <xdr:cNvPr id="829" name="Line 829"/>
        <xdr:cNvSpPr>
          <a:spLocks/>
        </xdr:cNvSpPr>
      </xdr:nvSpPr>
      <xdr:spPr>
        <a:xfrm flipV="1">
          <a:off x="40900350" y="18078450"/>
          <a:ext cx="552450" cy="2286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38100</xdr:colOff>
      <xdr:row>96</xdr:row>
      <xdr:rowOff>152400</xdr:rowOff>
    </xdr:from>
    <xdr:to>
      <xdr:col>67</xdr:col>
      <xdr:colOff>28575</xdr:colOff>
      <xdr:row>96</xdr:row>
      <xdr:rowOff>152400</xdr:rowOff>
    </xdr:to>
    <xdr:sp>
      <xdr:nvSpPr>
        <xdr:cNvPr id="830" name="Line 830"/>
        <xdr:cNvSpPr>
          <a:spLocks/>
        </xdr:cNvSpPr>
      </xdr:nvSpPr>
      <xdr:spPr>
        <a:xfrm>
          <a:off x="40386000" y="17792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38100</xdr:colOff>
      <xdr:row>97</xdr:row>
      <xdr:rowOff>0</xdr:rowOff>
    </xdr:from>
    <xdr:to>
      <xdr:col>67</xdr:col>
      <xdr:colOff>323850</xdr:colOff>
      <xdr:row>98</xdr:row>
      <xdr:rowOff>152400</xdr:rowOff>
    </xdr:to>
    <xdr:sp>
      <xdr:nvSpPr>
        <xdr:cNvPr id="831" name="Line 831"/>
        <xdr:cNvSpPr>
          <a:spLocks/>
        </xdr:cNvSpPr>
      </xdr:nvSpPr>
      <xdr:spPr>
        <a:xfrm flipH="1" flipV="1">
          <a:off x="40995600" y="17802225"/>
          <a:ext cx="285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523875</xdr:colOff>
      <xdr:row>105</xdr:row>
      <xdr:rowOff>114300</xdr:rowOff>
    </xdr:from>
    <xdr:to>
      <xdr:col>76</xdr:col>
      <xdr:colOff>142875</xdr:colOff>
      <xdr:row>107</xdr:row>
      <xdr:rowOff>19050</xdr:rowOff>
    </xdr:to>
    <xdr:sp>
      <xdr:nvSpPr>
        <xdr:cNvPr id="832" name="Rectangle 832"/>
        <xdr:cNvSpPr>
          <a:spLocks/>
        </xdr:cNvSpPr>
      </xdr:nvSpPr>
      <xdr:spPr>
        <a:xfrm>
          <a:off x="46358175" y="192119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19050</xdr:colOff>
      <xdr:row>106</xdr:row>
      <xdr:rowOff>66675</xdr:rowOff>
    </xdr:from>
    <xdr:to>
      <xdr:col>75</xdr:col>
      <xdr:colOff>523875</xdr:colOff>
      <xdr:row>107</xdr:row>
      <xdr:rowOff>9525</xdr:rowOff>
    </xdr:to>
    <xdr:sp>
      <xdr:nvSpPr>
        <xdr:cNvPr id="833" name="Line 833"/>
        <xdr:cNvSpPr>
          <a:spLocks/>
        </xdr:cNvSpPr>
      </xdr:nvSpPr>
      <xdr:spPr>
        <a:xfrm flipV="1">
          <a:off x="43414950" y="19326225"/>
          <a:ext cx="2943225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581025</xdr:colOff>
      <xdr:row>108</xdr:row>
      <xdr:rowOff>9525</xdr:rowOff>
    </xdr:from>
    <xdr:to>
      <xdr:col>74</xdr:col>
      <xdr:colOff>76200</xdr:colOff>
      <xdr:row>108</xdr:row>
      <xdr:rowOff>9525</xdr:rowOff>
    </xdr:to>
    <xdr:sp>
      <xdr:nvSpPr>
        <xdr:cNvPr id="834" name="Line 834"/>
        <xdr:cNvSpPr>
          <a:spLocks/>
        </xdr:cNvSpPr>
      </xdr:nvSpPr>
      <xdr:spPr>
        <a:xfrm>
          <a:off x="44586525" y="195929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28575</xdr:colOff>
      <xdr:row>107</xdr:row>
      <xdr:rowOff>38100</xdr:rowOff>
    </xdr:from>
    <xdr:to>
      <xdr:col>76</xdr:col>
      <xdr:colOff>47625</xdr:colOff>
      <xdr:row>109</xdr:row>
      <xdr:rowOff>76200</xdr:rowOff>
    </xdr:to>
    <xdr:sp>
      <xdr:nvSpPr>
        <xdr:cNvPr id="835" name="Line 835"/>
        <xdr:cNvSpPr>
          <a:spLocks/>
        </xdr:cNvSpPr>
      </xdr:nvSpPr>
      <xdr:spPr>
        <a:xfrm>
          <a:off x="46472475" y="19459575"/>
          <a:ext cx="1905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314325</xdr:colOff>
      <xdr:row>109</xdr:row>
      <xdr:rowOff>66675</xdr:rowOff>
    </xdr:from>
    <xdr:to>
      <xdr:col>76</xdr:col>
      <xdr:colOff>381000</xdr:colOff>
      <xdr:row>111</xdr:row>
      <xdr:rowOff>19050</xdr:rowOff>
    </xdr:to>
    <xdr:sp>
      <xdr:nvSpPr>
        <xdr:cNvPr id="836" name="Rectangle 836"/>
        <xdr:cNvSpPr>
          <a:spLocks/>
        </xdr:cNvSpPr>
      </xdr:nvSpPr>
      <xdr:spPr>
        <a:xfrm>
          <a:off x="46148625" y="19812000"/>
          <a:ext cx="676275" cy="2762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Редакция</a:t>
          </a:r>
        </a:p>
      </xdr:txBody>
    </xdr:sp>
    <xdr:clientData/>
  </xdr:twoCellAnchor>
  <xdr:twoCellAnchor>
    <xdr:from>
      <xdr:col>74</xdr:col>
      <xdr:colOff>19050</xdr:colOff>
      <xdr:row>108</xdr:row>
      <xdr:rowOff>142875</xdr:rowOff>
    </xdr:from>
    <xdr:to>
      <xdr:col>75</xdr:col>
      <xdr:colOff>133350</xdr:colOff>
      <xdr:row>108</xdr:row>
      <xdr:rowOff>142875</xdr:rowOff>
    </xdr:to>
    <xdr:sp>
      <xdr:nvSpPr>
        <xdr:cNvPr id="837" name="Line 837"/>
        <xdr:cNvSpPr>
          <a:spLocks/>
        </xdr:cNvSpPr>
      </xdr:nvSpPr>
      <xdr:spPr>
        <a:xfrm>
          <a:off x="45243750" y="19726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19050</xdr:colOff>
      <xdr:row>105</xdr:row>
      <xdr:rowOff>66675</xdr:rowOff>
    </xdr:from>
    <xdr:to>
      <xdr:col>78</xdr:col>
      <xdr:colOff>247650</xdr:colOff>
      <xdr:row>106</xdr:row>
      <xdr:rowOff>133350</xdr:rowOff>
    </xdr:to>
    <xdr:sp>
      <xdr:nvSpPr>
        <xdr:cNvPr id="838" name="Rectangle 838"/>
        <xdr:cNvSpPr>
          <a:spLocks/>
        </xdr:cNvSpPr>
      </xdr:nvSpPr>
      <xdr:spPr>
        <a:xfrm>
          <a:off x="47682150" y="191643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257175</xdr:colOff>
      <xdr:row>108</xdr:row>
      <xdr:rowOff>133350</xdr:rowOff>
    </xdr:from>
    <xdr:to>
      <xdr:col>76</xdr:col>
      <xdr:colOff>257175</xdr:colOff>
      <xdr:row>108</xdr:row>
      <xdr:rowOff>133350</xdr:rowOff>
    </xdr:to>
    <xdr:sp>
      <xdr:nvSpPr>
        <xdr:cNvPr id="839" name="Line 839"/>
        <xdr:cNvSpPr>
          <a:spLocks/>
        </xdr:cNvSpPr>
      </xdr:nvSpPr>
      <xdr:spPr>
        <a:xfrm>
          <a:off x="46701075" y="197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152400</xdr:colOff>
      <xdr:row>106</xdr:row>
      <xdr:rowOff>28575</xdr:rowOff>
    </xdr:from>
    <xdr:to>
      <xdr:col>78</xdr:col>
      <xdr:colOff>19050</xdr:colOff>
      <xdr:row>106</xdr:row>
      <xdr:rowOff>57150</xdr:rowOff>
    </xdr:to>
    <xdr:sp>
      <xdr:nvSpPr>
        <xdr:cNvPr id="840" name="Line 840"/>
        <xdr:cNvSpPr>
          <a:spLocks/>
        </xdr:cNvSpPr>
      </xdr:nvSpPr>
      <xdr:spPr>
        <a:xfrm flipV="1">
          <a:off x="46596300" y="19288125"/>
          <a:ext cx="108585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19050</xdr:colOff>
      <xdr:row>107</xdr:row>
      <xdr:rowOff>142875</xdr:rowOff>
    </xdr:from>
    <xdr:to>
      <xdr:col>78</xdr:col>
      <xdr:colOff>123825</xdr:colOff>
      <xdr:row>107</xdr:row>
      <xdr:rowOff>142875</xdr:rowOff>
    </xdr:to>
    <xdr:sp>
      <xdr:nvSpPr>
        <xdr:cNvPr id="841" name="Line 841"/>
        <xdr:cNvSpPr>
          <a:spLocks/>
        </xdr:cNvSpPr>
      </xdr:nvSpPr>
      <xdr:spPr>
        <a:xfrm>
          <a:off x="47072550" y="19564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523875</xdr:colOff>
      <xdr:row>106</xdr:row>
      <xdr:rowOff>57150</xdr:rowOff>
    </xdr:from>
    <xdr:to>
      <xdr:col>77</xdr:col>
      <xdr:colOff>9525</xdr:colOff>
      <xdr:row>107</xdr:row>
      <xdr:rowOff>152400</xdr:rowOff>
    </xdr:to>
    <xdr:sp>
      <xdr:nvSpPr>
        <xdr:cNvPr id="842" name="Line 842"/>
        <xdr:cNvSpPr>
          <a:spLocks/>
        </xdr:cNvSpPr>
      </xdr:nvSpPr>
      <xdr:spPr>
        <a:xfrm flipH="1" flipV="1">
          <a:off x="46967775" y="19316700"/>
          <a:ext cx="952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107</xdr:row>
      <xdr:rowOff>0</xdr:rowOff>
    </xdr:from>
    <xdr:to>
      <xdr:col>71</xdr:col>
      <xdr:colOff>0</xdr:colOff>
      <xdr:row>109</xdr:row>
      <xdr:rowOff>19050</xdr:rowOff>
    </xdr:to>
    <xdr:sp>
      <xdr:nvSpPr>
        <xdr:cNvPr id="843" name="Line 843"/>
        <xdr:cNvSpPr>
          <a:spLocks/>
        </xdr:cNvSpPr>
      </xdr:nvSpPr>
      <xdr:spPr>
        <a:xfrm flipV="1">
          <a:off x="43395900" y="19421475"/>
          <a:ext cx="0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447675</xdr:colOff>
      <xdr:row>106</xdr:row>
      <xdr:rowOff>123825</xdr:rowOff>
    </xdr:from>
    <xdr:to>
      <xdr:col>72</xdr:col>
      <xdr:colOff>581025</xdr:colOff>
      <xdr:row>108</xdr:row>
      <xdr:rowOff>19050</xdr:rowOff>
    </xdr:to>
    <xdr:sp>
      <xdr:nvSpPr>
        <xdr:cNvPr id="844" name="Line 844"/>
        <xdr:cNvSpPr>
          <a:spLocks/>
        </xdr:cNvSpPr>
      </xdr:nvSpPr>
      <xdr:spPr>
        <a:xfrm flipH="1" flipV="1">
          <a:off x="44453175" y="19383375"/>
          <a:ext cx="133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133350</xdr:colOff>
      <xdr:row>108</xdr:row>
      <xdr:rowOff>9525</xdr:rowOff>
    </xdr:from>
    <xdr:to>
      <xdr:col>76</xdr:col>
      <xdr:colOff>38100</xdr:colOff>
      <xdr:row>108</xdr:row>
      <xdr:rowOff>142875</xdr:rowOff>
    </xdr:to>
    <xdr:sp>
      <xdr:nvSpPr>
        <xdr:cNvPr id="845" name="Line 845"/>
        <xdr:cNvSpPr>
          <a:spLocks/>
        </xdr:cNvSpPr>
      </xdr:nvSpPr>
      <xdr:spPr>
        <a:xfrm flipV="1">
          <a:off x="45967650" y="19592925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142875</xdr:colOff>
      <xdr:row>106</xdr:row>
      <xdr:rowOff>142875</xdr:rowOff>
    </xdr:from>
    <xdr:to>
      <xdr:col>78</xdr:col>
      <xdr:colOff>180975</xdr:colOff>
      <xdr:row>115</xdr:row>
      <xdr:rowOff>66675</xdr:rowOff>
    </xdr:to>
    <xdr:sp>
      <xdr:nvSpPr>
        <xdr:cNvPr id="846" name="Line 846"/>
        <xdr:cNvSpPr>
          <a:spLocks/>
        </xdr:cNvSpPr>
      </xdr:nvSpPr>
      <xdr:spPr>
        <a:xfrm>
          <a:off x="47805975" y="19402425"/>
          <a:ext cx="38100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247650</xdr:colOff>
      <xdr:row>105</xdr:row>
      <xdr:rowOff>142875</xdr:rowOff>
    </xdr:from>
    <xdr:to>
      <xdr:col>79</xdr:col>
      <xdr:colOff>28575</xdr:colOff>
      <xdr:row>106</xdr:row>
      <xdr:rowOff>9525</xdr:rowOff>
    </xdr:to>
    <xdr:sp>
      <xdr:nvSpPr>
        <xdr:cNvPr id="847" name="Line 847"/>
        <xdr:cNvSpPr>
          <a:spLocks/>
        </xdr:cNvSpPr>
      </xdr:nvSpPr>
      <xdr:spPr>
        <a:xfrm flipV="1">
          <a:off x="47910750" y="19240500"/>
          <a:ext cx="39052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93</xdr:row>
      <xdr:rowOff>104775</xdr:rowOff>
    </xdr:from>
    <xdr:to>
      <xdr:col>79</xdr:col>
      <xdr:colOff>47625</xdr:colOff>
      <xdr:row>95</xdr:row>
      <xdr:rowOff>9525</xdr:rowOff>
    </xdr:to>
    <xdr:sp>
      <xdr:nvSpPr>
        <xdr:cNvPr id="848" name="Rectangle 848"/>
        <xdr:cNvSpPr>
          <a:spLocks/>
        </xdr:cNvSpPr>
      </xdr:nvSpPr>
      <xdr:spPr>
        <a:xfrm>
          <a:off x="48091725" y="172593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542925</xdr:colOff>
      <xdr:row>95</xdr:row>
      <xdr:rowOff>19050</xdr:rowOff>
    </xdr:from>
    <xdr:to>
      <xdr:col>79</xdr:col>
      <xdr:colOff>0</xdr:colOff>
      <xdr:row>105</xdr:row>
      <xdr:rowOff>133350</xdr:rowOff>
    </xdr:to>
    <xdr:sp>
      <xdr:nvSpPr>
        <xdr:cNvPr id="849" name="Line 849"/>
        <xdr:cNvSpPr>
          <a:spLocks/>
        </xdr:cNvSpPr>
      </xdr:nvSpPr>
      <xdr:spPr>
        <a:xfrm flipH="1" flipV="1">
          <a:off x="48206025" y="17497425"/>
          <a:ext cx="66675" cy="1733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19050</xdr:colOff>
      <xdr:row>103</xdr:row>
      <xdr:rowOff>142875</xdr:rowOff>
    </xdr:from>
    <xdr:to>
      <xdr:col>78</xdr:col>
      <xdr:colOff>276225</xdr:colOff>
      <xdr:row>104</xdr:row>
      <xdr:rowOff>0</xdr:rowOff>
    </xdr:to>
    <xdr:sp>
      <xdr:nvSpPr>
        <xdr:cNvPr id="850" name="Line 850"/>
        <xdr:cNvSpPr>
          <a:spLocks/>
        </xdr:cNvSpPr>
      </xdr:nvSpPr>
      <xdr:spPr>
        <a:xfrm>
          <a:off x="47072550" y="18916650"/>
          <a:ext cx="866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266700</xdr:colOff>
      <xdr:row>103</xdr:row>
      <xdr:rowOff>142875</xdr:rowOff>
    </xdr:from>
    <xdr:to>
      <xdr:col>78</xdr:col>
      <xdr:colOff>476250</xdr:colOff>
      <xdr:row>106</xdr:row>
      <xdr:rowOff>0</xdr:rowOff>
    </xdr:to>
    <xdr:sp>
      <xdr:nvSpPr>
        <xdr:cNvPr id="851" name="Line 851"/>
        <xdr:cNvSpPr>
          <a:spLocks/>
        </xdr:cNvSpPr>
      </xdr:nvSpPr>
      <xdr:spPr>
        <a:xfrm flipH="1" flipV="1">
          <a:off x="47929800" y="18916650"/>
          <a:ext cx="209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581025</xdr:colOff>
      <xdr:row>99</xdr:row>
      <xdr:rowOff>142875</xdr:rowOff>
    </xdr:from>
    <xdr:to>
      <xdr:col>80</xdr:col>
      <xdr:colOff>123825</xdr:colOff>
      <xdr:row>99</xdr:row>
      <xdr:rowOff>152400</xdr:rowOff>
    </xdr:to>
    <xdr:sp>
      <xdr:nvSpPr>
        <xdr:cNvPr id="852" name="Line 852"/>
        <xdr:cNvSpPr>
          <a:spLocks/>
        </xdr:cNvSpPr>
      </xdr:nvSpPr>
      <xdr:spPr>
        <a:xfrm flipV="1">
          <a:off x="48244125" y="18268950"/>
          <a:ext cx="762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571500</xdr:colOff>
      <xdr:row>93</xdr:row>
      <xdr:rowOff>104775</xdr:rowOff>
    </xdr:from>
    <xdr:to>
      <xdr:col>80</xdr:col>
      <xdr:colOff>190500</xdr:colOff>
      <xdr:row>95</xdr:row>
      <xdr:rowOff>9525</xdr:rowOff>
    </xdr:to>
    <xdr:sp>
      <xdr:nvSpPr>
        <xdr:cNvPr id="853" name="Rectangle 853"/>
        <xdr:cNvSpPr>
          <a:spLocks/>
        </xdr:cNvSpPr>
      </xdr:nvSpPr>
      <xdr:spPr>
        <a:xfrm>
          <a:off x="48844200" y="172593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38100</xdr:colOff>
      <xdr:row>94</xdr:row>
      <xdr:rowOff>66675</xdr:rowOff>
    </xdr:from>
    <xdr:to>
      <xdr:col>79</xdr:col>
      <xdr:colOff>590550</xdr:colOff>
      <xdr:row>94</xdr:row>
      <xdr:rowOff>66675</xdr:rowOff>
    </xdr:to>
    <xdr:sp>
      <xdr:nvSpPr>
        <xdr:cNvPr id="854" name="Line 854"/>
        <xdr:cNvSpPr>
          <a:spLocks/>
        </xdr:cNvSpPr>
      </xdr:nvSpPr>
      <xdr:spPr>
        <a:xfrm>
          <a:off x="48310800" y="17383125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581025</xdr:colOff>
      <xdr:row>95</xdr:row>
      <xdr:rowOff>142875</xdr:rowOff>
    </xdr:from>
    <xdr:to>
      <xdr:col>80</xdr:col>
      <xdr:colOff>28575</xdr:colOff>
      <xdr:row>95</xdr:row>
      <xdr:rowOff>152400</xdr:rowOff>
    </xdr:to>
    <xdr:sp>
      <xdr:nvSpPr>
        <xdr:cNvPr id="855" name="Line 855"/>
        <xdr:cNvSpPr>
          <a:spLocks/>
        </xdr:cNvSpPr>
      </xdr:nvSpPr>
      <xdr:spPr>
        <a:xfrm flipV="1">
          <a:off x="48244125" y="17621250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342900</xdr:colOff>
      <xdr:row>94</xdr:row>
      <xdr:rowOff>57150</xdr:rowOff>
    </xdr:from>
    <xdr:to>
      <xdr:col>79</xdr:col>
      <xdr:colOff>352425</xdr:colOff>
      <xdr:row>95</xdr:row>
      <xdr:rowOff>142875</xdr:rowOff>
    </xdr:to>
    <xdr:sp>
      <xdr:nvSpPr>
        <xdr:cNvPr id="856" name="Line 856"/>
        <xdr:cNvSpPr>
          <a:spLocks/>
        </xdr:cNvSpPr>
      </xdr:nvSpPr>
      <xdr:spPr>
        <a:xfrm flipH="1" flipV="1">
          <a:off x="48615600" y="173736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190500</xdr:colOff>
      <xdr:row>93</xdr:row>
      <xdr:rowOff>85725</xdr:rowOff>
    </xdr:from>
    <xdr:to>
      <xdr:col>78</xdr:col>
      <xdr:colOff>200025</xdr:colOff>
      <xdr:row>95</xdr:row>
      <xdr:rowOff>142875</xdr:rowOff>
    </xdr:to>
    <xdr:sp>
      <xdr:nvSpPr>
        <xdr:cNvPr id="857" name="Rectangle 857"/>
        <xdr:cNvSpPr>
          <a:spLocks/>
        </xdr:cNvSpPr>
      </xdr:nvSpPr>
      <xdr:spPr>
        <a:xfrm>
          <a:off x="47244000" y="17240250"/>
          <a:ext cx="619125" cy="3810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7</a:t>
          </a:r>
        </a:p>
      </xdr:txBody>
    </xdr:sp>
    <xdr:clientData/>
  </xdr:twoCellAnchor>
  <xdr:twoCellAnchor>
    <xdr:from>
      <xdr:col>78</xdr:col>
      <xdr:colOff>209550</xdr:colOff>
      <xdr:row>94</xdr:row>
      <xdr:rowOff>85725</xdr:rowOff>
    </xdr:from>
    <xdr:to>
      <xdr:col>78</xdr:col>
      <xdr:colOff>428625</xdr:colOff>
      <xdr:row>94</xdr:row>
      <xdr:rowOff>85725</xdr:rowOff>
    </xdr:to>
    <xdr:sp>
      <xdr:nvSpPr>
        <xdr:cNvPr id="858" name="Line 858"/>
        <xdr:cNvSpPr>
          <a:spLocks/>
        </xdr:cNvSpPr>
      </xdr:nvSpPr>
      <xdr:spPr>
        <a:xfrm flipH="1" flipV="1">
          <a:off x="47872650" y="17402175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581025</xdr:colOff>
      <xdr:row>97</xdr:row>
      <xdr:rowOff>152400</xdr:rowOff>
    </xdr:from>
    <xdr:to>
      <xdr:col>78</xdr:col>
      <xdr:colOff>257175</xdr:colOff>
      <xdr:row>98</xdr:row>
      <xdr:rowOff>0</xdr:rowOff>
    </xdr:to>
    <xdr:sp>
      <xdr:nvSpPr>
        <xdr:cNvPr id="859" name="Line 859"/>
        <xdr:cNvSpPr>
          <a:spLocks/>
        </xdr:cNvSpPr>
      </xdr:nvSpPr>
      <xdr:spPr>
        <a:xfrm>
          <a:off x="47024925" y="17954625"/>
          <a:ext cx="895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257175</xdr:colOff>
      <xdr:row>94</xdr:row>
      <xdr:rowOff>85725</xdr:rowOff>
    </xdr:from>
    <xdr:to>
      <xdr:col>78</xdr:col>
      <xdr:colOff>333375</xdr:colOff>
      <xdr:row>98</xdr:row>
      <xdr:rowOff>9525</xdr:rowOff>
    </xdr:to>
    <xdr:sp>
      <xdr:nvSpPr>
        <xdr:cNvPr id="860" name="Line 860"/>
        <xdr:cNvSpPr>
          <a:spLocks/>
        </xdr:cNvSpPr>
      </xdr:nvSpPr>
      <xdr:spPr>
        <a:xfrm flipV="1">
          <a:off x="47920275" y="17402175"/>
          <a:ext cx="762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57150</xdr:colOff>
      <xdr:row>95</xdr:row>
      <xdr:rowOff>19050</xdr:rowOff>
    </xdr:from>
    <xdr:to>
      <xdr:col>80</xdr:col>
      <xdr:colOff>66675</xdr:colOff>
      <xdr:row>96</xdr:row>
      <xdr:rowOff>114300</xdr:rowOff>
    </xdr:to>
    <xdr:sp>
      <xdr:nvSpPr>
        <xdr:cNvPr id="861" name="Line 861"/>
        <xdr:cNvSpPr>
          <a:spLocks/>
        </xdr:cNvSpPr>
      </xdr:nvSpPr>
      <xdr:spPr>
        <a:xfrm flipH="1">
          <a:off x="48939450" y="17497425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371475</xdr:colOff>
      <xdr:row>96</xdr:row>
      <xdr:rowOff>104775</xdr:rowOff>
    </xdr:from>
    <xdr:to>
      <xdr:col>80</xdr:col>
      <xdr:colOff>409575</xdr:colOff>
      <xdr:row>98</xdr:row>
      <xdr:rowOff>104775</xdr:rowOff>
    </xdr:to>
    <xdr:sp>
      <xdr:nvSpPr>
        <xdr:cNvPr id="862" name="Rectangle 862"/>
        <xdr:cNvSpPr>
          <a:spLocks/>
        </xdr:cNvSpPr>
      </xdr:nvSpPr>
      <xdr:spPr>
        <a:xfrm>
          <a:off x="48644175" y="17745075"/>
          <a:ext cx="647700" cy="323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6А</a:t>
          </a:r>
        </a:p>
      </xdr:txBody>
    </xdr:sp>
    <xdr:clientData/>
  </xdr:twoCellAnchor>
  <xdr:twoCellAnchor>
    <xdr:from>
      <xdr:col>80</xdr:col>
      <xdr:colOff>581025</xdr:colOff>
      <xdr:row>96</xdr:row>
      <xdr:rowOff>152400</xdr:rowOff>
    </xdr:from>
    <xdr:to>
      <xdr:col>81</xdr:col>
      <xdr:colOff>571500</xdr:colOff>
      <xdr:row>97</xdr:row>
      <xdr:rowOff>0</xdr:rowOff>
    </xdr:to>
    <xdr:sp>
      <xdr:nvSpPr>
        <xdr:cNvPr id="863" name="Line 863"/>
        <xdr:cNvSpPr>
          <a:spLocks/>
        </xdr:cNvSpPr>
      </xdr:nvSpPr>
      <xdr:spPr>
        <a:xfrm>
          <a:off x="49463325" y="17792700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66675</xdr:colOff>
      <xdr:row>95</xdr:row>
      <xdr:rowOff>114300</xdr:rowOff>
    </xdr:from>
    <xdr:to>
      <xdr:col>80</xdr:col>
      <xdr:colOff>590550</xdr:colOff>
      <xdr:row>97</xdr:row>
      <xdr:rowOff>0</xdr:rowOff>
    </xdr:to>
    <xdr:sp>
      <xdr:nvSpPr>
        <xdr:cNvPr id="864" name="Line 864"/>
        <xdr:cNvSpPr>
          <a:spLocks/>
        </xdr:cNvSpPr>
      </xdr:nvSpPr>
      <xdr:spPr>
        <a:xfrm flipH="1" flipV="1">
          <a:off x="48948975" y="17592675"/>
          <a:ext cx="5238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581025</xdr:colOff>
      <xdr:row>110</xdr:row>
      <xdr:rowOff>152400</xdr:rowOff>
    </xdr:from>
    <xdr:to>
      <xdr:col>80</xdr:col>
      <xdr:colOff>19050</xdr:colOff>
      <xdr:row>111</xdr:row>
      <xdr:rowOff>9525</xdr:rowOff>
    </xdr:to>
    <xdr:sp>
      <xdr:nvSpPr>
        <xdr:cNvPr id="865" name="Line 865"/>
        <xdr:cNvSpPr>
          <a:spLocks/>
        </xdr:cNvSpPr>
      </xdr:nvSpPr>
      <xdr:spPr>
        <a:xfrm>
          <a:off x="48244125" y="20059650"/>
          <a:ext cx="657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171450</xdr:colOff>
      <xdr:row>111</xdr:row>
      <xdr:rowOff>0</xdr:rowOff>
    </xdr:from>
    <xdr:to>
      <xdr:col>78</xdr:col>
      <xdr:colOff>590550</xdr:colOff>
      <xdr:row>112</xdr:row>
      <xdr:rowOff>28575</xdr:rowOff>
    </xdr:to>
    <xdr:sp>
      <xdr:nvSpPr>
        <xdr:cNvPr id="866" name="Line 866"/>
        <xdr:cNvSpPr>
          <a:spLocks/>
        </xdr:cNvSpPr>
      </xdr:nvSpPr>
      <xdr:spPr>
        <a:xfrm flipH="1">
          <a:off x="47834550" y="20069175"/>
          <a:ext cx="419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161925</xdr:colOff>
      <xdr:row>115</xdr:row>
      <xdr:rowOff>47625</xdr:rowOff>
    </xdr:from>
    <xdr:to>
      <xdr:col>78</xdr:col>
      <xdr:colOff>542925</xdr:colOff>
      <xdr:row>115</xdr:row>
      <xdr:rowOff>47625</xdr:rowOff>
    </xdr:to>
    <xdr:sp>
      <xdr:nvSpPr>
        <xdr:cNvPr id="867" name="Line 867"/>
        <xdr:cNvSpPr>
          <a:spLocks/>
        </xdr:cNvSpPr>
      </xdr:nvSpPr>
      <xdr:spPr>
        <a:xfrm flipV="1">
          <a:off x="47825025" y="20764500"/>
          <a:ext cx="38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581025</xdr:colOff>
      <xdr:row>113</xdr:row>
      <xdr:rowOff>152400</xdr:rowOff>
    </xdr:from>
    <xdr:to>
      <xdr:col>80</xdr:col>
      <xdr:colOff>0</xdr:colOff>
      <xdr:row>114</xdr:row>
      <xdr:rowOff>9525</xdr:rowOff>
    </xdr:to>
    <xdr:sp>
      <xdr:nvSpPr>
        <xdr:cNvPr id="868" name="Line 868"/>
        <xdr:cNvSpPr>
          <a:spLocks/>
        </xdr:cNvSpPr>
      </xdr:nvSpPr>
      <xdr:spPr>
        <a:xfrm>
          <a:off x="48244125" y="20545425"/>
          <a:ext cx="63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333375</xdr:colOff>
      <xdr:row>113</xdr:row>
      <xdr:rowOff>152400</xdr:rowOff>
    </xdr:from>
    <xdr:to>
      <xdr:col>78</xdr:col>
      <xdr:colOff>590550</xdr:colOff>
      <xdr:row>115</xdr:row>
      <xdr:rowOff>28575</xdr:rowOff>
    </xdr:to>
    <xdr:sp>
      <xdr:nvSpPr>
        <xdr:cNvPr id="869" name="Line 869"/>
        <xdr:cNvSpPr>
          <a:spLocks/>
        </xdr:cNvSpPr>
      </xdr:nvSpPr>
      <xdr:spPr>
        <a:xfrm flipH="1">
          <a:off x="47996475" y="20545425"/>
          <a:ext cx="257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514350</xdr:colOff>
      <xdr:row>115</xdr:row>
      <xdr:rowOff>38100</xdr:rowOff>
    </xdr:from>
    <xdr:to>
      <xdr:col>78</xdr:col>
      <xdr:colOff>523875</xdr:colOff>
      <xdr:row>119</xdr:row>
      <xdr:rowOff>38100</xdr:rowOff>
    </xdr:to>
    <xdr:sp>
      <xdr:nvSpPr>
        <xdr:cNvPr id="870" name="Line 870"/>
        <xdr:cNvSpPr>
          <a:spLocks/>
        </xdr:cNvSpPr>
      </xdr:nvSpPr>
      <xdr:spPr>
        <a:xfrm flipH="1">
          <a:off x="48177450" y="20754975"/>
          <a:ext cx="9525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590550</xdr:colOff>
      <xdr:row>119</xdr:row>
      <xdr:rowOff>9525</xdr:rowOff>
    </xdr:from>
    <xdr:to>
      <xdr:col>78</xdr:col>
      <xdr:colOff>514350</xdr:colOff>
      <xdr:row>119</xdr:row>
      <xdr:rowOff>38100</xdr:rowOff>
    </xdr:to>
    <xdr:sp>
      <xdr:nvSpPr>
        <xdr:cNvPr id="871" name="Line 871"/>
        <xdr:cNvSpPr>
          <a:spLocks/>
        </xdr:cNvSpPr>
      </xdr:nvSpPr>
      <xdr:spPr>
        <a:xfrm flipH="1" flipV="1">
          <a:off x="47644050" y="21374100"/>
          <a:ext cx="5334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9525</xdr:colOff>
      <xdr:row>121</xdr:row>
      <xdr:rowOff>19050</xdr:rowOff>
    </xdr:from>
    <xdr:to>
      <xdr:col>80</xdr:col>
      <xdr:colOff>9525</xdr:colOff>
      <xdr:row>121</xdr:row>
      <xdr:rowOff>19050</xdr:rowOff>
    </xdr:to>
    <xdr:sp>
      <xdr:nvSpPr>
        <xdr:cNvPr id="872" name="Line 872"/>
        <xdr:cNvSpPr>
          <a:spLocks/>
        </xdr:cNvSpPr>
      </xdr:nvSpPr>
      <xdr:spPr>
        <a:xfrm>
          <a:off x="48282225" y="217074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371475</xdr:colOff>
      <xdr:row>119</xdr:row>
      <xdr:rowOff>38100</xdr:rowOff>
    </xdr:from>
    <xdr:to>
      <xdr:col>79</xdr:col>
      <xdr:colOff>28575</xdr:colOff>
      <xdr:row>121</xdr:row>
      <xdr:rowOff>19050</xdr:rowOff>
    </xdr:to>
    <xdr:sp>
      <xdr:nvSpPr>
        <xdr:cNvPr id="873" name="Line 873"/>
        <xdr:cNvSpPr>
          <a:spLocks/>
        </xdr:cNvSpPr>
      </xdr:nvSpPr>
      <xdr:spPr>
        <a:xfrm flipH="1" flipV="1">
          <a:off x="48034575" y="21402675"/>
          <a:ext cx="266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119</xdr:row>
      <xdr:rowOff>19050</xdr:rowOff>
    </xdr:from>
    <xdr:to>
      <xdr:col>78</xdr:col>
      <xdr:colOff>0</xdr:colOff>
      <xdr:row>120</xdr:row>
      <xdr:rowOff>114300</xdr:rowOff>
    </xdr:to>
    <xdr:sp>
      <xdr:nvSpPr>
        <xdr:cNvPr id="874" name="Line 874"/>
        <xdr:cNvSpPr>
          <a:spLocks/>
        </xdr:cNvSpPr>
      </xdr:nvSpPr>
      <xdr:spPr>
        <a:xfrm>
          <a:off x="47663100" y="2138362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352425</xdr:colOff>
      <xdr:row>120</xdr:row>
      <xdr:rowOff>114300</xdr:rowOff>
    </xdr:from>
    <xdr:to>
      <xdr:col>78</xdr:col>
      <xdr:colOff>333375</xdr:colOff>
      <xdr:row>127</xdr:row>
      <xdr:rowOff>38100</xdr:rowOff>
    </xdr:to>
    <xdr:sp>
      <xdr:nvSpPr>
        <xdr:cNvPr id="875" name="Rectangle 875"/>
        <xdr:cNvSpPr>
          <a:spLocks/>
        </xdr:cNvSpPr>
      </xdr:nvSpPr>
      <xdr:spPr>
        <a:xfrm>
          <a:off x="47405925" y="21640800"/>
          <a:ext cx="590550" cy="1057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1</a:t>
          </a:r>
        </a:p>
      </xdr:txBody>
    </xdr:sp>
    <xdr:clientData/>
  </xdr:twoCellAnchor>
  <xdr:twoCellAnchor>
    <xdr:from>
      <xdr:col>70</xdr:col>
      <xdr:colOff>514350</xdr:colOff>
      <xdr:row>112</xdr:row>
      <xdr:rowOff>47625</xdr:rowOff>
    </xdr:from>
    <xdr:to>
      <xdr:col>71</xdr:col>
      <xdr:colOff>133350</xdr:colOff>
      <xdr:row>113</xdr:row>
      <xdr:rowOff>114300</xdr:rowOff>
    </xdr:to>
    <xdr:sp>
      <xdr:nvSpPr>
        <xdr:cNvPr id="876" name="Rectangle 876"/>
        <xdr:cNvSpPr>
          <a:spLocks/>
        </xdr:cNvSpPr>
      </xdr:nvSpPr>
      <xdr:spPr>
        <a:xfrm>
          <a:off x="43300650" y="202787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314325</xdr:colOff>
      <xdr:row>120</xdr:row>
      <xdr:rowOff>28575</xdr:rowOff>
    </xdr:from>
    <xdr:to>
      <xdr:col>71</xdr:col>
      <xdr:colOff>542925</xdr:colOff>
      <xdr:row>121</xdr:row>
      <xdr:rowOff>95250</xdr:rowOff>
    </xdr:to>
    <xdr:sp>
      <xdr:nvSpPr>
        <xdr:cNvPr id="877" name="Rectangle 877"/>
        <xdr:cNvSpPr>
          <a:spLocks/>
        </xdr:cNvSpPr>
      </xdr:nvSpPr>
      <xdr:spPr>
        <a:xfrm>
          <a:off x="43710225" y="215550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285750</xdr:colOff>
      <xdr:row>112</xdr:row>
      <xdr:rowOff>0</xdr:rowOff>
    </xdr:from>
    <xdr:to>
      <xdr:col>73</xdr:col>
      <xdr:colOff>190500</xdr:colOff>
      <xdr:row>114</xdr:row>
      <xdr:rowOff>47625</xdr:rowOff>
    </xdr:to>
    <xdr:sp>
      <xdr:nvSpPr>
        <xdr:cNvPr id="878" name="Rectangle 878"/>
        <xdr:cNvSpPr>
          <a:spLocks/>
        </xdr:cNvSpPr>
      </xdr:nvSpPr>
      <xdr:spPr>
        <a:xfrm rot="21257365">
          <a:off x="43681650" y="20231100"/>
          <a:ext cx="1123950" cy="3714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5В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68</xdr:col>
      <xdr:colOff>590550</xdr:colOff>
      <xdr:row>112</xdr:row>
      <xdr:rowOff>114300</xdr:rowOff>
    </xdr:from>
    <xdr:to>
      <xdr:col>70</xdr:col>
      <xdr:colOff>323850</xdr:colOff>
      <xdr:row>114</xdr:row>
      <xdr:rowOff>85725</xdr:rowOff>
    </xdr:to>
    <xdr:sp>
      <xdr:nvSpPr>
        <xdr:cNvPr id="879" name="Rectangle 879"/>
        <xdr:cNvSpPr>
          <a:spLocks/>
        </xdr:cNvSpPr>
      </xdr:nvSpPr>
      <xdr:spPr>
        <a:xfrm rot="21385418">
          <a:off x="42157650" y="20345400"/>
          <a:ext cx="952500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5Б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70</xdr:col>
      <xdr:colOff>600075</xdr:colOff>
      <xdr:row>110</xdr:row>
      <xdr:rowOff>85725</xdr:rowOff>
    </xdr:from>
    <xdr:to>
      <xdr:col>71</xdr:col>
      <xdr:colOff>9525</xdr:colOff>
      <xdr:row>112</xdr:row>
      <xdr:rowOff>38100</xdr:rowOff>
    </xdr:to>
    <xdr:sp>
      <xdr:nvSpPr>
        <xdr:cNvPr id="880" name="Line 880"/>
        <xdr:cNvSpPr>
          <a:spLocks/>
        </xdr:cNvSpPr>
      </xdr:nvSpPr>
      <xdr:spPr>
        <a:xfrm>
          <a:off x="43386375" y="19992975"/>
          <a:ext cx="1905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142875</xdr:colOff>
      <xdr:row>113</xdr:row>
      <xdr:rowOff>0</xdr:rowOff>
    </xdr:from>
    <xdr:to>
      <xdr:col>71</xdr:col>
      <xdr:colOff>266700</xdr:colOff>
      <xdr:row>113</xdr:row>
      <xdr:rowOff>19050</xdr:rowOff>
    </xdr:to>
    <xdr:sp>
      <xdr:nvSpPr>
        <xdr:cNvPr id="881" name="Line 881"/>
        <xdr:cNvSpPr>
          <a:spLocks/>
        </xdr:cNvSpPr>
      </xdr:nvSpPr>
      <xdr:spPr>
        <a:xfrm flipV="1">
          <a:off x="43538775" y="20393025"/>
          <a:ext cx="1238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333375</xdr:colOff>
      <xdr:row>113</xdr:row>
      <xdr:rowOff>19050</xdr:rowOff>
    </xdr:from>
    <xdr:to>
      <xdr:col>70</xdr:col>
      <xdr:colOff>523875</xdr:colOff>
      <xdr:row>113</xdr:row>
      <xdr:rowOff>19050</xdr:rowOff>
    </xdr:to>
    <xdr:sp>
      <xdr:nvSpPr>
        <xdr:cNvPr id="882" name="Line 882"/>
        <xdr:cNvSpPr>
          <a:spLocks/>
        </xdr:cNvSpPr>
      </xdr:nvSpPr>
      <xdr:spPr>
        <a:xfrm flipH="1" flipV="1">
          <a:off x="43119675" y="20412075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581025</xdr:colOff>
      <xdr:row>115</xdr:row>
      <xdr:rowOff>152400</xdr:rowOff>
    </xdr:from>
    <xdr:to>
      <xdr:col>70</xdr:col>
      <xdr:colOff>514350</xdr:colOff>
      <xdr:row>115</xdr:row>
      <xdr:rowOff>152400</xdr:rowOff>
    </xdr:to>
    <xdr:sp>
      <xdr:nvSpPr>
        <xdr:cNvPr id="883" name="Line 883"/>
        <xdr:cNvSpPr>
          <a:spLocks/>
        </xdr:cNvSpPr>
      </xdr:nvSpPr>
      <xdr:spPr>
        <a:xfrm>
          <a:off x="42757725" y="20869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457200</xdr:colOff>
      <xdr:row>113</xdr:row>
      <xdr:rowOff>19050</xdr:rowOff>
    </xdr:from>
    <xdr:to>
      <xdr:col>70</xdr:col>
      <xdr:colOff>514350</xdr:colOff>
      <xdr:row>115</xdr:row>
      <xdr:rowOff>152400</xdr:rowOff>
    </xdr:to>
    <xdr:sp>
      <xdr:nvSpPr>
        <xdr:cNvPr id="884" name="Line 884"/>
        <xdr:cNvSpPr>
          <a:spLocks/>
        </xdr:cNvSpPr>
      </xdr:nvSpPr>
      <xdr:spPr>
        <a:xfrm flipH="1" flipV="1">
          <a:off x="43243500" y="20412075"/>
          <a:ext cx="57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171450</xdr:colOff>
      <xdr:row>113</xdr:row>
      <xdr:rowOff>9525</xdr:rowOff>
    </xdr:from>
    <xdr:to>
      <xdr:col>71</xdr:col>
      <xdr:colOff>285750</xdr:colOff>
      <xdr:row>115</xdr:row>
      <xdr:rowOff>19050</xdr:rowOff>
    </xdr:to>
    <xdr:sp>
      <xdr:nvSpPr>
        <xdr:cNvPr id="885" name="Line 885"/>
        <xdr:cNvSpPr>
          <a:spLocks/>
        </xdr:cNvSpPr>
      </xdr:nvSpPr>
      <xdr:spPr>
        <a:xfrm flipH="1" flipV="1">
          <a:off x="43567350" y="20402550"/>
          <a:ext cx="114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47625</xdr:colOff>
      <xdr:row>113</xdr:row>
      <xdr:rowOff>123825</xdr:rowOff>
    </xdr:from>
    <xdr:to>
      <xdr:col>71</xdr:col>
      <xdr:colOff>428625</xdr:colOff>
      <xdr:row>120</xdr:row>
      <xdr:rowOff>38100</xdr:rowOff>
    </xdr:to>
    <xdr:sp>
      <xdr:nvSpPr>
        <xdr:cNvPr id="886" name="Line 886"/>
        <xdr:cNvSpPr>
          <a:spLocks/>
        </xdr:cNvSpPr>
      </xdr:nvSpPr>
      <xdr:spPr>
        <a:xfrm>
          <a:off x="43443525" y="20516850"/>
          <a:ext cx="381000" cy="1047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514350</xdr:colOff>
      <xdr:row>119</xdr:row>
      <xdr:rowOff>85725</xdr:rowOff>
    </xdr:from>
    <xdr:to>
      <xdr:col>73</xdr:col>
      <xdr:colOff>428625</xdr:colOff>
      <xdr:row>125</xdr:row>
      <xdr:rowOff>19050</xdr:rowOff>
    </xdr:to>
    <xdr:sp>
      <xdr:nvSpPr>
        <xdr:cNvPr id="887" name="Rectangle 887"/>
        <xdr:cNvSpPr>
          <a:spLocks/>
        </xdr:cNvSpPr>
      </xdr:nvSpPr>
      <xdr:spPr>
        <a:xfrm>
          <a:off x="44519850" y="21450300"/>
          <a:ext cx="523875" cy="9048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5А</a:t>
          </a:r>
        </a:p>
      </xdr:txBody>
    </xdr:sp>
    <xdr:clientData/>
  </xdr:twoCellAnchor>
  <xdr:twoCellAnchor>
    <xdr:from>
      <xdr:col>68</xdr:col>
      <xdr:colOff>238125</xdr:colOff>
      <xdr:row>123</xdr:row>
      <xdr:rowOff>133350</xdr:rowOff>
    </xdr:from>
    <xdr:to>
      <xdr:col>69</xdr:col>
      <xdr:colOff>19050</xdr:colOff>
      <xdr:row>128</xdr:row>
      <xdr:rowOff>28575</xdr:rowOff>
    </xdr:to>
    <xdr:sp>
      <xdr:nvSpPr>
        <xdr:cNvPr id="888" name="Rectangle 888"/>
        <xdr:cNvSpPr>
          <a:spLocks/>
        </xdr:cNvSpPr>
      </xdr:nvSpPr>
      <xdr:spPr>
        <a:xfrm>
          <a:off x="41805225" y="22145625"/>
          <a:ext cx="390525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5Е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72</xdr:col>
      <xdr:colOff>19050</xdr:colOff>
      <xdr:row>117</xdr:row>
      <xdr:rowOff>142875</xdr:rowOff>
    </xdr:from>
    <xdr:to>
      <xdr:col>73</xdr:col>
      <xdr:colOff>95250</xdr:colOff>
      <xdr:row>117</xdr:row>
      <xdr:rowOff>142875</xdr:rowOff>
    </xdr:to>
    <xdr:sp>
      <xdr:nvSpPr>
        <xdr:cNvPr id="889" name="Line 889"/>
        <xdr:cNvSpPr>
          <a:spLocks/>
        </xdr:cNvSpPr>
      </xdr:nvSpPr>
      <xdr:spPr>
        <a:xfrm>
          <a:off x="44024550" y="211836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209550</xdr:colOff>
      <xdr:row>116</xdr:row>
      <xdr:rowOff>104775</xdr:rowOff>
    </xdr:from>
    <xdr:to>
      <xdr:col>72</xdr:col>
      <xdr:colOff>9525</xdr:colOff>
      <xdr:row>117</xdr:row>
      <xdr:rowOff>133350</xdr:rowOff>
    </xdr:to>
    <xdr:sp>
      <xdr:nvSpPr>
        <xdr:cNvPr id="890" name="Line 890"/>
        <xdr:cNvSpPr>
          <a:spLocks/>
        </xdr:cNvSpPr>
      </xdr:nvSpPr>
      <xdr:spPr>
        <a:xfrm flipH="1" flipV="1">
          <a:off x="43605450" y="20983575"/>
          <a:ext cx="409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28575</xdr:colOff>
      <xdr:row>120</xdr:row>
      <xdr:rowOff>152400</xdr:rowOff>
    </xdr:from>
    <xdr:to>
      <xdr:col>71</xdr:col>
      <xdr:colOff>314325</xdr:colOff>
      <xdr:row>124</xdr:row>
      <xdr:rowOff>95250</xdr:rowOff>
    </xdr:to>
    <xdr:sp>
      <xdr:nvSpPr>
        <xdr:cNvPr id="891" name="Line 891"/>
        <xdr:cNvSpPr>
          <a:spLocks/>
        </xdr:cNvSpPr>
      </xdr:nvSpPr>
      <xdr:spPr>
        <a:xfrm flipH="1">
          <a:off x="42205275" y="21678900"/>
          <a:ext cx="15049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552450</xdr:colOff>
      <xdr:row>120</xdr:row>
      <xdr:rowOff>114300</xdr:rowOff>
    </xdr:from>
    <xdr:to>
      <xdr:col>72</xdr:col>
      <xdr:colOff>504825</xdr:colOff>
      <xdr:row>120</xdr:row>
      <xdr:rowOff>152400</xdr:rowOff>
    </xdr:to>
    <xdr:sp>
      <xdr:nvSpPr>
        <xdr:cNvPr id="892" name="Line 892"/>
        <xdr:cNvSpPr>
          <a:spLocks/>
        </xdr:cNvSpPr>
      </xdr:nvSpPr>
      <xdr:spPr>
        <a:xfrm flipV="1">
          <a:off x="43948350" y="21640800"/>
          <a:ext cx="5619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581025</xdr:colOff>
      <xdr:row>121</xdr:row>
      <xdr:rowOff>142875</xdr:rowOff>
    </xdr:from>
    <xdr:to>
      <xdr:col>69</xdr:col>
      <xdr:colOff>600075</xdr:colOff>
      <xdr:row>121</xdr:row>
      <xdr:rowOff>152400</xdr:rowOff>
    </xdr:to>
    <xdr:sp>
      <xdr:nvSpPr>
        <xdr:cNvPr id="893" name="Line 893"/>
        <xdr:cNvSpPr>
          <a:spLocks/>
        </xdr:cNvSpPr>
      </xdr:nvSpPr>
      <xdr:spPr>
        <a:xfrm flipV="1">
          <a:off x="42148125" y="21831300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581025</xdr:colOff>
      <xdr:row>123</xdr:row>
      <xdr:rowOff>152400</xdr:rowOff>
    </xdr:from>
    <xdr:to>
      <xdr:col>72</xdr:col>
      <xdr:colOff>95250</xdr:colOff>
      <xdr:row>124</xdr:row>
      <xdr:rowOff>0</xdr:rowOff>
    </xdr:to>
    <xdr:sp>
      <xdr:nvSpPr>
        <xdr:cNvPr id="894" name="Line 894"/>
        <xdr:cNvSpPr>
          <a:spLocks/>
        </xdr:cNvSpPr>
      </xdr:nvSpPr>
      <xdr:spPr>
        <a:xfrm>
          <a:off x="43367325" y="22164675"/>
          <a:ext cx="73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121</xdr:row>
      <xdr:rowOff>152400</xdr:rowOff>
    </xdr:from>
    <xdr:to>
      <xdr:col>70</xdr:col>
      <xdr:colOff>266700</xdr:colOff>
      <xdr:row>122</xdr:row>
      <xdr:rowOff>85725</xdr:rowOff>
    </xdr:to>
    <xdr:sp>
      <xdr:nvSpPr>
        <xdr:cNvPr id="895" name="Line 895"/>
        <xdr:cNvSpPr>
          <a:spLocks/>
        </xdr:cNvSpPr>
      </xdr:nvSpPr>
      <xdr:spPr>
        <a:xfrm>
          <a:off x="42786300" y="21840825"/>
          <a:ext cx="266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104775</xdr:colOff>
      <xdr:row>120</xdr:row>
      <xdr:rowOff>133350</xdr:rowOff>
    </xdr:from>
    <xdr:to>
      <xdr:col>72</xdr:col>
      <xdr:colOff>209550</xdr:colOff>
      <xdr:row>124</xdr:row>
      <xdr:rowOff>9525</xdr:rowOff>
    </xdr:to>
    <xdr:sp>
      <xdr:nvSpPr>
        <xdr:cNvPr id="896" name="Line 896"/>
        <xdr:cNvSpPr>
          <a:spLocks/>
        </xdr:cNvSpPr>
      </xdr:nvSpPr>
      <xdr:spPr>
        <a:xfrm flipV="1">
          <a:off x="44110275" y="21659850"/>
          <a:ext cx="104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266700</xdr:colOff>
      <xdr:row>93</xdr:row>
      <xdr:rowOff>104775</xdr:rowOff>
    </xdr:from>
    <xdr:to>
      <xdr:col>85</xdr:col>
      <xdr:colOff>495300</xdr:colOff>
      <xdr:row>95</xdr:row>
      <xdr:rowOff>9525</xdr:rowOff>
    </xdr:to>
    <xdr:sp>
      <xdr:nvSpPr>
        <xdr:cNvPr id="897" name="Rectangle 897"/>
        <xdr:cNvSpPr>
          <a:spLocks/>
        </xdr:cNvSpPr>
      </xdr:nvSpPr>
      <xdr:spPr>
        <a:xfrm>
          <a:off x="52197000" y="172593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200025</xdr:colOff>
      <xdr:row>94</xdr:row>
      <xdr:rowOff>85725</xdr:rowOff>
    </xdr:from>
    <xdr:to>
      <xdr:col>83</xdr:col>
      <xdr:colOff>104775</xdr:colOff>
      <xdr:row>94</xdr:row>
      <xdr:rowOff>85725</xdr:rowOff>
    </xdr:to>
    <xdr:sp>
      <xdr:nvSpPr>
        <xdr:cNvPr id="898" name="Line 898"/>
        <xdr:cNvSpPr>
          <a:spLocks/>
        </xdr:cNvSpPr>
      </xdr:nvSpPr>
      <xdr:spPr>
        <a:xfrm>
          <a:off x="49082325" y="17402175"/>
          <a:ext cx="173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581025</xdr:colOff>
      <xdr:row>93</xdr:row>
      <xdr:rowOff>152400</xdr:rowOff>
    </xdr:from>
    <xdr:to>
      <xdr:col>81</xdr:col>
      <xdr:colOff>571500</xdr:colOff>
      <xdr:row>94</xdr:row>
      <xdr:rowOff>0</xdr:rowOff>
    </xdr:to>
    <xdr:sp>
      <xdr:nvSpPr>
        <xdr:cNvPr id="899" name="Line 899"/>
        <xdr:cNvSpPr>
          <a:spLocks/>
        </xdr:cNvSpPr>
      </xdr:nvSpPr>
      <xdr:spPr>
        <a:xfrm>
          <a:off x="49463325" y="1730692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581025</xdr:colOff>
      <xdr:row>92</xdr:row>
      <xdr:rowOff>152400</xdr:rowOff>
    </xdr:from>
    <xdr:to>
      <xdr:col>84</xdr:col>
      <xdr:colOff>9525</xdr:colOff>
      <xdr:row>92</xdr:row>
      <xdr:rowOff>152400</xdr:rowOff>
    </xdr:to>
    <xdr:sp>
      <xdr:nvSpPr>
        <xdr:cNvPr id="900" name="Line 900"/>
        <xdr:cNvSpPr>
          <a:spLocks/>
        </xdr:cNvSpPr>
      </xdr:nvSpPr>
      <xdr:spPr>
        <a:xfrm>
          <a:off x="50682525" y="17145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342900</xdr:colOff>
      <xdr:row>94</xdr:row>
      <xdr:rowOff>76200</xdr:rowOff>
    </xdr:from>
    <xdr:to>
      <xdr:col>85</xdr:col>
      <xdr:colOff>266700</xdr:colOff>
      <xdr:row>94</xdr:row>
      <xdr:rowOff>76200</xdr:rowOff>
    </xdr:to>
    <xdr:sp>
      <xdr:nvSpPr>
        <xdr:cNvPr id="901" name="Line 901"/>
        <xdr:cNvSpPr>
          <a:spLocks/>
        </xdr:cNvSpPr>
      </xdr:nvSpPr>
      <xdr:spPr>
        <a:xfrm>
          <a:off x="51054000" y="17392650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504825</xdr:colOff>
      <xdr:row>94</xdr:row>
      <xdr:rowOff>76200</xdr:rowOff>
    </xdr:from>
    <xdr:to>
      <xdr:col>88</xdr:col>
      <xdr:colOff>180975</xdr:colOff>
      <xdr:row>94</xdr:row>
      <xdr:rowOff>76200</xdr:rowOff>
    </xdr:to>
    <xdr:sp>
      <xdr:nvSpPr>
        <xdr:cNvPr id="902" name="Line 902"/>
        <xdr:cNvSpPr>
          <a:spLocks/>
        </xdr:cNvSpPr>
      </xdr:nvSpPr>
      <xdr:spPr>
        <a:xfrm>
          <a:off x="52435125" y="17392650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581025</xdr:colOff>
      <xdr:row>92</xdr:row>
      <xdr:rowOff>152400</xdr:rowOff>
    </xdr:from>
    <xdr:to>
      <xdr:col>89</xdr:col>
      <xdr:colOff>571500</xdr:colOff>
      <xdr:row>93</xdr:row>
      <xdr:rowOff>0</xdr:rowOff>
    </xdr:to>
    <xdr:sp>
      <xdr:nvSpPr>
        <xdr:cNvPr id="903" name="Line 903"/>
        <xdr:cNvSpPr>
          <a:spLocks/>
        </xdr:cNvSpPr>
      </xdr:nvSpPr>
      <xdr:spPr>
        <a:xfrm>
          <a:off x="54340125" y="17145000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409575</xdr:colOff>
      <xdr:row>94</xdr:row>
      <xdr:rowOff>76200</xdr:rowOff>
    </xdr:from>
    <xdr:to>
      <xdr:col>90</xdr:col>
      <xdr:colOff>219075</xdr:colOff>
      <xdr:row>94</xdr:row>
      <xdr:rowOff>85725</xdr:rowOff>
    </xdr:to>
    <xdr:sp>
      <xdr:nvSpPr>
        <xdr:cNvPr id="904" name="Line 904"/>
        <xdr:cNvSpPr>
          <a:spLocks/>
        </xdr:cNvSpPr>
      </xdr:nvSpPr>
      <xdr:spPr>
        <a:xfrm flipV="1">
          <a:off x="54168675" y="17392650"/>
          <a:ext cx="10287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438150</xdr:colOff>
      <xdr:row>94</xdr:row>
      <xdr:rowOff>76200</xdr:rowOff>
    </xdr:from>
    <xdr:to>
      <xdr:col>92</xdr:col>
      <xdr:colOff>504825</xdr:colOff>
      <xdr:row>94</xdr:row>
      <xdr:rowOff>76200</xdr:rowOff>
    </xdr:to>
    <xdr:sp>
      <xdr:nvSpPr>
        <xdr:cNvPr id="905" name="Line 905"/>
        <xdr:cNvSpPr>
          <a:spLocks/>
        </xdr:cNvSpPr>
      </xdr:nvSpPr>
      <xdr:spPr>
        <a:xfrm>
          <a:off x="55416450" y="17392650"/>
          <a:ext cx="128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514350</xdr:colOff>
      <xdr:row>99</xdr:row>
      <xdr:rowOff>0</xdr:rowOff>
    </xdr:from>
    <xdr:to>
      <xdr:col>84</xdr:col>
      <xdr:colOff>28575</xdr:colOff>
      <xdr:row>101</xdr:row>
      <xdr:rowOff>9525</xdr:rowOff>
    </xdr:to>
    <xdr:sp>
      <xdr:nvSpPr>
        <xdr:cNvPr id="906" name="Rectangle 906"/>
        <xdr:cNvSpPr>
          <a:spLocks/>
        </xdr:cNvSpPr>
      </xdr:nvSpPr>
      <xdr:spPr>
        <a:xfrm>
          <a:off x="50615850" y="18126075"/>
          <a:ext cx="733425" cy="3333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Шахтерская 1</a:t>
          </a:r>
        </a:p>
      </xdr:txBody>
    </xdr:sp>
    <xdr:clientData/>
  </xdr:twoCellAnchor>
  <xdr:twoCellAnchor>
    <xdr:from>
      <xdr:col>92</xdr:col>
      <xdr:colOff>0</xdr:colOff>
      <xdr:row>95</xdr:row>
      <xdr:rowOff>133350</xdr:rowOff>
    </xdr:from>
    <xdr:to>
      <xdr:col>93</xdr:col>
      <xdr:colOff>104775</xdr:colOff>
      <xdr:row>97</xdr:row>
      <xdr:rowOff>114300</xdr:rowOff>
    </xdr:to>
    <xdr:sp>
      <xdr:nvSpPr>
        <xdr:cNvPr id="907" name="Rectangle 907"/>
        <xdr:cNvSpPr>
          <a:spLocks/>
        </xdr:cNvSpPr>
      </xdr:nvSpPr>
      <xdr:spPr>
        <a:xfrm>
          <a:off x="56197500" y="17611725"/>
          <a:ext cx="714375" cy="304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Шахтерская 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85</xdr:col>
      <xdr:colOff>0</xdr:colOff>
      <xdr:row>90</xdr:row>
      <xdr:rowOff>133350</xdr:rowOff>
    </xdr:from>
    <xdr:to>
      <xdr:col>86</xdr:col>
      <xdr:colOff>123825</xdr:colOff>
      <xdr:row>92</xdr:row>
      <xdr:rowOff>123825</xdr:rowOff>
    </xdr:to>
    <xdr:sp>
      <xdr:nvSpPr>
        <xdr:cNvPr id="908" name="Rectangle 908"/>
        <xdr:cNvSpPr>
          <a:spLocks/>
        </xdr:cNvSpPr>
      </xdr:nvSpPr>
      <xdr:spPr>
        <a:xfrm>
          <a:off x="51930300" y="16764000"/>
          <a:ext cx="733425" cy="3524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Шахтерская 2А</a:t>
          </a:r>
        </a:p>
      </xdr:txBody>
    </xdr:sp>
    <xdr:clientData/>
  </xdr:twoCellAnchor>
  <xdr:oneCellAnchor>
    <xdr:from>
      <xdr:col>92</xdr:col>
      <xdr:colOff>428625</xdr:colOff>
      <xdr:row>97</xdr:row>
      <xdr:rowOff>57150</xdr:rowOff>
    </xdr:from>
    <xdr:ext cx="76200" cy="200025"/>
    <xdr:sp fLocksText="0">
      <xdr:nvSpPr>
        <xdr:cNvPr id="909" name="Text Box 909"/>
        <xdr:cNvSpPr txBox="1">
          <a:spLocks noChangeArrowheads="1"/>
        </xdr:cNvSpPr>
      </xdr:nvSpPr>
      <xdr:spPr>
        <a:xfrm>
          <a:off x="56626125" y="1785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92</xdr:col>
      <xdr:colOff>485775</xdr:colOff>
      <xdr:row>94</xdr:row>
      <xdr:rowOff>85725</xdr:rowOff>
    </xdr:from>
    <xdr:to>
      <xdr:col>92</xdr:col>
      <xdr:colOff>495300</xdr:colOff>
      <xdr:row>95</xdr:row>
      <xdr:rowOff>123825</xdr:rowOff>
    </xdr:to>
    <xdr:sp>
      <xdr:nvSpPr>
        <xdr:cNvPr id="910" name="Line 910"/>
        <xdr:cNvSpPr>
          <a:spLocks/>
        </xdr:cNvSpPr>
      </xdr:nvSpPr>
      <xdr:spPr>
        <a:xfrm flipH="1">
          <a:off x="56683275" y="17402175"/>
          <a:ext cx="95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581025</xdr:colOff>
      <xdr:row>92</xdr:row>
      <xdr:rowOff>152400</xdr:rowOff>
    </xdr:from>
    <xdr:to>
      <xdr:col>91</xdr:col>
      <xdr:colOff>571500</xdr:colOff>
      <xdr:row>93</xdr:row>
      <xdr:rowOff>0</xdr:rowOff>
    </xdr:to>
    <xdr:sp>
      <xdr:nvSpPr>
        <xdr:cNvPr id="911" name="Line 911"/>
        <xdr:cNvSpPr>
          <a:spLocks/>
        </xdr:cNvSpPr>
      </xdr:nvSpPr>
      <xdr:spPr>
        <a:xfrm>
          <a:off x="55559325" y="17145000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28575</xdr:colOff>
      <xdr:row>94</xdr:row>
      <xdr:rowOff>152400</xdr:rowOff>
    </xdr:from>
    <xdr:to>
      <xdr:col>93</xdr:col>
      <xdr:colOff>571500</xdr:colOff>
      <xdr:row>95</xdr:row>
      <xdr:rowOff>0</xdr:rowOff>
    </xdr:to>
    <xdr:sp>
      <xdr:nvSpPr>
        <xdr:cNvPr id="912" name="Line 912"/>
        <xdr:cNvSpPr>
          <a:spLocks/>
        </xdr:cNvSpPr>
      </xdr:nvSpPr>
      <xdr:spPr>
        <a:xfrm>
          <a:off x="56835675" y="17468850"/>
          <a:ext cx="54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94</xdr:row>
      <xdr:rowOff>142875</xdr:rowOff>
    </xdr:from>
    <xdr:to>
      <xdr:col>93</xdr:col>
      <xdr:colOff>28575</xdr:colOff>
      <xdr:row>95</xdr:row>
      <xdr:rowOff>19050</xdr:rowOff>
    </xdr:to>
    <xdr:sp>
      <xdr:nvSpPr>
        <xdr:cNvPr id="913" name="Line 913"/>
        <xdr:cNvSpPr>
          <a:spLocks/>
        </xdr:cNvSpPr>
      </xdr:nvSpPr>
      <xdr:spPr>
        <a:xfrm flipH="1">
          <a:off x="56683275" y="17459325"/>
          <a:ext cx="152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552450</xdr:colOff>
      <xdr:row>92</xdr:row>
      <xdr:rowOff>142875</xdr:rowOff>
    </xdr:from>
    <xdr:to>
      <xdr:col>90</xdr:col>
      <xdr:colOff>581025</xdr:colOff>
      <xdr:row>94</xdr:row>
      <xdr:rowOff>57150</xdr:rowOff>
    </xdr:to>
    <xdr:sp>
      <xdr:nvSpPr>
        <xdr:cNvPr id="914" name="Line 914"/>
        <xdr:cNvSpPr>
          <a:spLocks/>
        </xdr:cNvSpPr>
      </xdr:nvSpPr>
      <xdr:spPr>
        <a:xfrm flipV="1">
          <a:off x="55530750" y="17135475"/>
          <a:ext cx="28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533400</xdr:colOff>
      <xdr:row>96</xdr:row>
      <xdr:rowOff>123825</xdr:rowOff>
    </xdr:from>
    <xdr:to>
      <xdr:col>89</xdr:col>
      <xdr:colOff>57150</xdr:colOff>
      <xdr:row>98</xdr:row>
      <xdr:rowOff>133350</xdr:rowOff>
    </xdr:to>
    <xdr:sp>
      <xdr:nvSpPr>
        <xdr:cNvPr id="915" name="Rectangle 915"/>
        <xdr:cNvSpPr>
          <a:spLocks/>
        </xdr:cNvSpPr>
      </xdr:nvSpPr>
      <xdr:spPr>
        <a:xfrm>
          <a:off x="53682900" y="17764125"/>
          <a:ext cx="742950" cy="3333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Шахтерская 3</a:t>
          </a:r>
        </a:p>
      </xdr:txBody>
    </xdr:sp>
    <xdr:clientData/>
  </xdr:twoCellAnchor>
  <xdr:twoCellAnchor>
    <xdr:from>
      <xdr:col>85</xdr:col>
      <xdr:colOff>0</xdr:colOff>
      <xdr:row>96</xdr:row>
      <xdr:rowOff>47625</xdr:rowOff>
    </xdr:from>
    <xdr:to>
      <xdr:col>86</xdr:col>
      <xdr:colOff>180975</xdr:colOff>
      <xdr:row>98</xdr:row>
      <xdr:rowOff>57150</xdr:rowOff>
    </xdr:to>
    <xdr:sp>
      <xdr:nvSpPr>
        <xdr:cNvPr id="916" name="Rectangle 916"/>
        <xdr:cNvSpPr>
          <a:spLocks/>
        </xdr:cNvSpPr>
      </xdr:nvSpPr>
      <xdr:spPr>
        <a:xfrm>
          <a:off x="51930300" y="17687925"/>
          <a:ext cx="790575" cy="3333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Шахтерская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89</xdr:col>
      <xdr:colOff>561975</xdr:colOff>
      <xdr:row>96</xdr:row>
      <xdr:rowOff>142875</xdr:rowOff>
    </xdr:from>
    <xdr:to>
      <xdr:col>91</xdr:col>
      <xdr:colOff>85725</xdr:colOff>
      <xdr:row>98</xdr:row>
      <xdr:rowOff>152400</xdr:rowOff>
    </xdr:to>
    <xdr:sp>
      <xdr:nvSpPr>
        <xdr:cNvPr id="917" name="Rectangle 917"/>
        <xdr:cNvSpPr>
          <a:spLocks/>
        </xdr:cNvSpPr>
      </xdr:nvSpPr>
      <xdr:spPr>
        <a:xfrm>
          <a:off x="54930675" y="17783175"/>
          <a:ext cx="742950" cy="3333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Шахтерская 4</a:t>
          </a:r>
        </a:p>
      </xdr:txBody>
    </xdr:sp>
    <xdr:clientData/>
  </xdr:twoCellAnchor>
  <xdr:twoCellAnchor>
    <xdr:from>
      <xdr:col>83</xdr:col>
      <xdr:colOff>123825</xdr:colOff>
      <xdr:row>93</xdr:row>
      <xdr:rowOff>142875</xdr:rowOff>
    </xdr:from>
    <xdr:to>
      <xdr:col>83</xdr:col>
      <xdr:colOff>314325</xdr:colOff>
      <xdr:row>95</xdr:row>
      <xdr:rowOff>9525</xdr:rowOff>
    </xdr:to>
    <xdr:sp>
      <xdr:nvSpPr>
        <xdr:cNvPr id="918" name="Oval 918"/>
        <xdr:cNvSpPr>
          <a:spLocks/>
        </xdr:cNvSpPr>
      </xdr:nvSpPr>
      <xdr:spPr>
        <a:xfrm>
          <a:off x="50834925" y="17297400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200025</xdr:colOff>
      <xdr:row>93</xdr:row>
      <xdr:rowOff>142875</xdr:rowOff>
    </xdr:from>
    <xdr:to>
      <xdr:col>88</xdr:col>
      <xdr:colOff>390525</xdr:colOff>
      <xdr:row>95</xdr:row>
      <xdr:rowOff>9525</xdr:rowOff>
    </xdr:to>
    <xdr:sp>
      <xdr:nvSpPr>
        <xdr:cNvPr id="919" name="Oval 919"/>
        <xdr:cNvSpPr>
          <a:spLocks/>
        </xdr:cNvSpPr>
      </xdr:nvSpPr>
      <xdr:spPr>
        <a:xfrm>
          <a:off x="53959125" y="17297400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228600</xdr:colOff>
      <xdr:row>93</xdr:row>
      <xdr:rowOff>142875</xdr:rowOff>
    </xdr:from>
    <xdr:to>
      <xdr:col>90</xdr:col>
      <xdr:colOff>419100</xdr:colOff>
      <xdr:row>95</xdr:row>
      <xdr:rowOff>9525</xdr:rowOff>
    </xdr:to>
    <xdr:sp>
      <xdr:nvSpPr>
        <xdr:cNvPr id="920" name="Oval 920"/>
        <xdr:cNvSpPr>
          <a:spLocks/>
        </xdr:cNvSpPr>
      </xdr:nvSpPr>
      <xdr:spPr>
        <a:xfrm>
          <a:off x="55206900" y="17297400"/>
          <a:ext cx="190500" cy="190500"/>
        </a:xfrm>
        <a:prstGeom prst="ellipse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371475</xdr:colOff>
      <xdr:row>92</xdr:row>
      <xdr:rowOff>114300</xdr:rowOff>
    </xdr:from>
    <xdr:to>
      <xdr:col>85</xdr:col>
      <xdr:colOff>381000</xdr:colOff>
      <xdr:row>93</xdr:row>
      <xdr:rowOff>114300</xdr:rowOff>
    </xdr:to>
    <xdr:sp>
      <xdr:nvSpPr>
        <xdr:cNvPr id="921" name="Line 921"/>
        <xdr:cNvSpPr>
          <a:spLocks/>
        </xdr:cNvSpPr>
      </xdr:nvSpPr>
      <xdr:spPr>
        <a:xfrm flipV="1">
          <a:off x="52301775" y="17106900"/>
          <a:ext cx="95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381000</xdr:colOff>
      <xdr:row>95</xdr:row>
      <xdr:rowOff>9525</xdr:rowOff>
    </xdr:from>
    <xdr:to>
      <xdr:col>85</xdr:col>
      <xdr:colOff>390525</xdr:colOff>
      <xdr:row>96</xdr:row>
      <xdr:rowOff>38100</xdr:rowOff>
    </xdr:to>
    <xdr:sp>
      <xdr:nvSpPr>
        <xdr:cNvPr id="922" name="Line 922"/>
        <xdr:cNvSpPr>
          <a:spLocks/>
        </xdr:cNvSpPr>
      </xdr:nvSpPr>
      <xdr:spPr>
        <a:xfrm flipH="1">
          <a:off x="52311300" y="17487900"/>
          <a:ext cx="952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209550</xdr:colOff>
      <xdr:row>95</xdr:row>
      <xdr:rowOff>28575</xdr:rowOff>
    </xdr:from>
    <xdr:to>
      <xdr:col>83</xdr:col>
      <xdr:colOff>219075</xdr:colOff>
      <xdr:row>98</xdr:row>
      <xdr:rowOff>142875</xdr:rowOff>
    </xdr:to>
    <xdr:sp>
      <xdr:nvSpPr>
        <xdr:cNvPr id="923" name="Line 923"/>
        <xdr:cNvSpPr>
          <a:spLocks/>
        </xdr:cNvSpPr>
      </xdr:nvSpPr>
      <xdr:spPr>
        <a:xfrm>
          <a:off x="50920650" y="17506950"/>
          <a:ext cx="9525" cy="600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285750</xdr:colOff>
      <xdr:row>95</xdr:row>
      <xdr:rowOff>9525</xdr:rowOff>
    </xdr:from>
    <xdr:to>
      <xdr:col>88</xdr:col>
      <xdr:colOff>285750</xdr:colOff>
      <xdr:row>96</xdr:row>
      <xdr:rowOff>104775</xdr:rowOff>
    </xdr:to>
    <xdr:sp>
      <xdr:nvSpPr>
        <xdr:cNvPr id="924" name="Line 924"/>
        <xdr:cNvSpPr>
          <a:spLocks/>
        </xdr:cNvSpPr>
      </xdr:nvSpPr>
      <xdr:spPr>
        <a:xfrm>
          <a:off x="54044850" y="1748790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314325</xdr:colOff>
      <xdr:row>95</xdr:row>
      <xdr:rowOff>9525</xdr:rowOff>
    </xdr:from>
    <xdr:to>
      <xdr:col>90</xdr:col>
      <xdr:colOff>323850</xdr:colOff>
      <xdr:row>96</xdr:row>
      <xdr:rowOff>142875</xdr:rowOff>
    </xdr:to>
    <xdr:sp>
      <xdr:nvSpPr>
        <xdr:cNvPr id="925" name="Line 925"/>
        <xdr:cNvSpPr>
          <a:spLocks/>
        </xdr:cNvSpPr>
      </xdr:nvSpPr>
      <xdr:spPr>
        <a:xfrm flipH="1">
          <a:off x="55292625" y="17487900"/>
          <a:ext cx="952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581025</xdr:colOff>
      <xdr:row>97</xdr:row>
      <xdr:rowOff>152400</xdr:rowOff>
    </xdr:from>
    <xdr:to>
      <xdr:col>82</xdr:col>
      <xdr:colOff>571500</xdr:colOff>
      <xdr:row>98</xdr:row>
      <xdr:rowOff>0</xdr:rowOff>
    </xdr:to>
    <xdr:sp>
      <xdr:nvSpPr>
        <xdr:cNvPr id="926" name="Line 926"/>
        <xdr:cNvSpPr>
          <a:spLocks/>
        </xdr:cNvSpPr>
      </xdr:nvSpPr>
      <xdr:spPr>
        <a:xfrm>
          <a:off x="50072925" y="1795462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581025</xdr:colOff>
      <xdr:row>97</xdr:row>
      <xdr:rowOff>28575</xdr:rowOff>
    </xdr:from>
    <xdr:to>
      <xdr:col>83</xdr:col>
      <xdr:colOff>209550</xdr:colOff>
      <xdr:row>98</xdr:row>
      <xdr:rowOff>0</xdr:rowOff>
    </xdr:to>
    <xdr:sp>
      <xdr:nvSpPr>
        <xdr:cNvPr id="927" name="Line 927"/>
        <xdr:cNvSpPr>
          <a:spLocks/>
        </xdr:cNvSpPr>
      </xdr:nvSpPr>
      <xdr:spPr>
        <a:xfrm flipV="1">
          <a:off x="50682525" y="17830800"/>
          <a:ext cx="238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590550</xdr:colOff>
      <xdr:row>94</xdr:row>
      <xdr:rowOff>0</xdr:rowOff>
    </xdr:from>
    <xdr:to>
      <xdr:col>82</xdr:col>
      <xdr:colOff>104775</xdr:colOff>
      <xdr:row>94</xdr:row>
      <xdr:rowOff>76200</xdr:rowOff>
    </xdr:to>
    <xdr:sp>
      <xdr:nvSpPr>
        <xdr:cNvPr id="928" name="Line 928"/>
        <xdr:cNvSpPr>
          <a:spLocks/>
        </xdr:cNvSpPr>
      </xdr:nvSpPr>
      <xdr:spPr>
        <a:xfrm>
          <a:off x="50082450" y="17316450"/>
          <a:ext cx="1238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94</xdr:row>
      <xdr:rowOff>0</xdr:rowOff>
    </xdr:from>
    <xdr:to>
      <xdr:col>87</xdr:col>
      <xdr:colOff>19050</xdr:colOff>
      <xdr:row>94</xdr:row>
      <xdr:rowOff>9525</xdr:rowOff>
    </xdr:to>
    <xdr:sp>
      <xdr:nvSpPr>
        <xdr:cNvPr id="929" name="Line 929"/>
        <xdr:cNvSpPr>
          <a:spLocks/>
        </xdr:cNvSpPr>
      </xdr:nvSpPr>
      <xdr:spPr>
        <a:xfrm>
          <a:off x="52568475" y="17316450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381000</xdr:colOff>
      <xdr:row>93</xdr:row>
      <xdr:rowOff>38100</xdr:rowOff>
    </xdr:from>
    <xdr:to>
      <xdr:col>86</xdr:col>
      <xdr:colOff>38100</xdr:colOff>
      <xdr:row>94</xdr:row>
      <xdr:rowOff>0</xdr:rowOff>
    </xdr:to>
    <xdr:sp>
      <xdr:nvSpPr>
        <xdr:cNvPr id="930" name="Line 930"/>
        <xdr:cNvSpPr>
          <a:spLocks/>
        </xdr:cNvSpPr>
      </xdr:nvSpPr>
      <xdr:spPr>
        <a:xfrm flipH="1" flipV="1">
          <a:off x="52311300" y="17192625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381000</xdr:colOff>
      <xdr:row>95</xdr:row>
      <xdr:rowOff>38100</xdr:rowOff>
    </xdr:from>
    <xdr:to>
      <xdr:col>86</xdr:col>
      <xdr:colOff>38100</xdr:colOff>
      <xdr:row>96</xdr:row>
      <xdr:rowOff>0</xdr:rowOff>
    </xdr:to>
    <xdr:sp>
      <xdr:nvSpPr>
        <xdr:cNvPr id="931" name="Line 931"/>
        <xdr:cNvSpPr>
          <a:spLocks/>
        </xdr:cNvSpPr>
      </xdr:nvSpPr>
      <xdr:spPr>
        <a:xfrm flipH="1" flipV="1">
          <a:off x="52311300" y="17516475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47625</xdr:colOff>
      <xdr:row>96</xdr:row>
      <xdr:rowOff>0</xdr:rowOff>
    </xdr:from>
    <xdr:to>
      <xdr:col>86</xdr:col>
      <xdr:colOff>590550</xdr:colOff>
      <xdr:row>96</xdr:row>
      <xdr:rowOff>0</xdr:rowOff>
    </xdr:to>
    <xdr:sp>
      <xdr:nvSpPr>
        <xdr:cNvPr id="932" name="Line 932"/>
        <xdr:cNvSpPr>
          <a:spLocks/>
        </xdr:cNvSpPr>
      </xdr:nvSpPr>
      <xdr:spPr>
        <a:xfrm>
          <a:off x="52587525" y="17640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92</xdr:row>
      <xdr:rowOff>142875</xdr:rowOff>
    </xdr:from>
    <xdr:to>
      <xdr:col>89</xdr:col>
      <xdr:colOff>561975</xdr:colOff>
      <xdr:row>94</xdr:row>
      <xdr:rowOff>76200</xdr:rowOff>
    </xdr:to>
    <xdr:sp>
      <xdr:nvSpPr>
        <xdr:cNvPr id="933" name="Line 933"/>
        <xdr:cNvSpPr>
          <a:spLocks/>
        </xdr:cNvSpPr>
      </xdr:nvSpPr>
      <xdr:spPr>
        <a:xfrm flipV="1">
          <a:off x="54816375" y="1713547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19050</xdr:colOff>
      <xdr:row>96</xdr:row>
      <xdr:rowOff>0</xdr:rowOff>
    </xdr:from>
    <xdr:to>
      <xdr:col>88</xdr:col>
      <xdr:colOff>0</xdr:colOff>
      <xdr:row>96</xdr:row>
      <xdr:rowOff>0</xdr:rowOff>
    </xdr:to>
    <xdr:sp>
      <xdr:nvSpPr>
        <xdr:cNvPr id="934" name="Line 934"/>
        <xdr:cNvSpPr>
          <a:spLocks/>
        </xdr:cNvSpPr>
      </xdr:nvSpPr>
      <xdr:spPr>
        <a:xfrm>
          <a:off x="53168550" y="17640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9525</xdr:colOff>
      <xdr:row>93</xdr:row>
      <xdr:rowOff>0</xdr:rowOff>
    </xdr:from>
    <xdr:to>
      <xdr:col>88</xdr:col>
      <xdr:colOff>9525</xdr:colOff>
      <xdr:row>93</xdr:row>
      <xdr:rowOff>0</xdr:rowOff>
    </xdr:to>
    <xdr:sp>
      <xdr:nvSpPr>
        <xdr:cNvPr id="935" name="Line 935"/>
        <xdr:cNvSpPr>
          <a:spLocks/>
        </xdr:cNvSpPr>
      </xdr:nvSpPr>
      <xdr:spPr>
        <a:xfrm>
          <a:off x="53159025" y="17154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476250</xdr:colOff>
      <xdr:row>93</xdr:row>
      <xdr:rowOff>9525</xdr:rowOff>
    </xdr:from>
    <xdr:to>
      <xdr:col>88</xdr:col>
      <xdr:colOff>28575</xdr:colOff>
      <xdr:row>94</xdr:row>
      <xdr:rowOff>85725</xdr:rowOff>
    </xdr:to>
    <xdr:sp>
      <xdr:nvSpPr>
        <xdr:cNvPr id="936" name="Line 936"/>
        <xdr:cNvSpPr>
          <a:spLocks/>
        </xdr:cNvSpPr>
      </xdr:nvSpPr>
      <xdr:spPr>
        <a:xfrm flipH="1">
          <a:off x="53625750" y="17164050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19050</xdr:colOff>
      <xdr:row>95</xdr:row>
      <xdr:rowOff>142875</xdr:rowOff>
    </xdr:from>
    <xdr:to>
      <xdr:col>89</xdr:col>
      <xdr:colOff>590550</xdr:colOff>
      <xdr:row>95</xdr:row>
      <xdr:rowOff>152400</xdr:rowOff>
    </xdr:to>
    <xdr:sp>
      <xdr:nvSpPr>
        <xdr:cNvPr id="937" name="Line 937"/>
        <xdr:cNvSpPr>
          <a:spLocks/>
        </xdr:cNvSpPr>
      </xdr:nvSpPr>
      <xdr:spPr>
        <a:xfrm flipV="1">
          <a:off x="54387750" y="176212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92</xdr:row>
      <xdr:rowOff>152400</xdr:rowOff>
    </xdr:from>
    <xdr:to>
      <xdr:col>84</xdr:col>
      <xdr:colOff>266700</xdr:colOff>
      <xdr:row>94</xdr:row>
      <xdr:rowOff>76200</xdr:rowOff>
    </xdr:to>
    <xdr:sp>
      <xdr:nvSpPr>
        <xdr:cNvPr id="938" name="Line 938"/>
        <xdr:cNvSpPr>
          <a:spLocks/>
        </xdr:cNvSpPr>
      </xdr:nvSpPr>
      <xdr:spPr>
        <a:xfrm>
          <a:off x="51320700" y="17145000"/>
          <a:ext cx="266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95</xdr:row>
      <xdr:rowOff>66675</xdr:rowOff>
    </xdr:from>
    <xdr:to>
      <xdr:col>88</xdr:col>
      <xdr:colOff>285750</xdr:colOff>
      <xdr:row>95</xdr:row>
      <xdr:rowOff>152400</xdr:rowOff>
    </xdr:to>
    <xdr:sp>
      <xdr:nvSpPr>
        <xdr:cNvPr id="939" name="Line 939"/>
        <xdr:cNvSpPr>
          <a:spLocks/>
        </xdr:cNvSpPr>
      </xdr:nvSpPr>
      <xdr:spPr>
        <a:xfrm flipV="1">
          <a:off x="53759100" y="17545050"/>
          <a:ext cx="2857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600075</xdr:colOff>
      <xdr:row>95</xdr:row>
      <xdr:rowOff>66675</xdr:rowOff>
    </xdr:from>
    <xdr:to>
      <xdr:col>90</xdr:col>
      <xdr:colOff>323850</xdr:colOff>
      <xdr:row>95</xdr:row>
      <xdr:rowOff>142875</xdr:rowOff>
    </xdr:to>
    <xdr:sp>
      <xdr:nvSpPr>
        <xdr:cNvPr id="940" name="Line 940"/>
        <xdr:cNvSpPr>
          <a:spLocks/>
        </xdr:cNvSpPr>
      </xdr:nvSpPr>
      <xdr:spPr>
        <a:xfrm flipV="1">
          <a:off x="54968775" y="17545050"/>
          <a:ext cx="333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542925</xdr:colOff>
      <xdr:row>91</xdr:row>
      <xdr:rowOff>9525</xdr:rowOff>
    </xdr:from>
    <xdr:to>
      <xdr:col>67</xdr:col>
      <xdr:colOff>590550</xdr:colOff>
      <xdr:row>98</xdr:row>
      <xdr:rowOff>95250</xdr:rowOff>
    </xdr:to>
    <xdr:sp>
      <xdr:nvSpPr>
        <xdr:cNvPr id="941" name="Line 941"/>
        <xdr:cNvSpPr>
          <a:spLocks/>
        </xdr:cNvSpPr>
      </xdr:nvSpPr>
      <xdr:spPr>
        <a:xfrm flipH="1" flipV="1">
          <a:off x="41500425" y="16802100"/>
          <a:ext cx="47625" cy="1257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428625</xdr:colOff>
      <xdr:row>89</xdr:row>
      <xdr:rowOff>114300</xdr:rowOff>
    </xdr:from>
    <xdr:to>
      <xdr:col>68</xdr:col>
      <xdr:colOff>47625</xdr:colOff>
      <xdr:row>91</xdr:row>
      <xdr:rowOff>19050</xdr:rowOff>
    </xdr:to>
    <xdr:sp>
      <xdr:nvSpPr>
        <xdr:cNvPr id="942" name="Rectangle 942"/>
        <xdr:cNvSpPr>
          <a:spLocks/>
        </xdr:cNvSpPr>
      </xdr:nvSpPr>
      <xdr:spPr>
        <a:xfrm>
          <a:off x="41386125" y="165830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92</xdr:row>
      <xdr:rowOff>152400</xdr:rowOff>
    </xdr:from>
    <xdr:to>
      <xdr:col>70</xdr:col>
      <xdr:colOff>47625</xdr:colOff>
      <xdr:row>92</xdr:row>
      <xdr:rowOff>152400</xdr:rowOff>
    </xdr:to>
    <xdr:sp>
      <xdr:nvSpPr>
        <xdr:cNvPr id="943" name="Line 943"/>
        <xdr:cNvSpPr>
          <a:spLocks/>
        </xdr:cNvSpPr>
      </xdr:nvSpPr>
      <xdr:spPr>
        <a:xfrm>
          <a:off x="42176700" y="17145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561975</xdr:colOff>
      <xdr:row>92</xdr:row>
      <xdr:rowOff>142875</xdr:rowOff>
    </xdr:from>
    <xdr:to>
      <xdr:col>69</xdr:col>
      <xdr:colOff>38100</xdr:colOff>
      <xdr:row>94</xdr:row>
      <xdr:rowOff>66675</xdr:rowOff>
    </xdr:to>
    <xdr:sp>
      <xdr:nvSpPr>
        <xdr:cNvPr id="944" name="Line 944"/>
        <xdr:cNvSpPr>
          <a:spLocks/>
        </xdr:cNvSpPr>
      </xdr:nvSpPr>
      <xdr:spPr>
        <a:xfrm flipH="1">
          <a:off x="41519475" y="17135475"/>
          <a:ext cx="695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57150</xdr:colOff>
      <xdr:row>90</xdr:row>
      <xdr:rowOff>57150</xdr:rowOff>
    </xdr:from>
    <xdr:to>
      <xdr:col>71</xdr:col>
      <xdr:colOff>600075</xdr:colOff>
      <xdr:row>90</xdr:row>
      <xdr:rowOff>57150</xdr:rowOff>
    </xdr:to>
    <xdr:sp>
      <xdr:nvSpPr>
        <xdr:cNvPr id="945" name="Line 945"/>
        <xdr:cNvSpPr>
          <a:spLocks/>
        </xdr:cNvSpPr>
      </xdr:nvSpPr>
      <xdr:spPr>
        <a:xfrm>
          <a:off x="41624250" y="16687800"/>
          <a:ext cx="2371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552450</xdr:colOff>
      <xdr:row>87</xdr:row>
      <xdr:rowOff>142875</xdr:rowOff>
    </xdr:from>
    <xdr:to>
      <xdr:col>67</xdr:col>
      <xdr:colOff>552450</xdr:colOff>
      <xdr:row>89</xdr:row>
      <xdr:rowOff>104775</xdr:rowOff>
    </xdr:to>
    <xdr:sp>
      <xdr:nvSpPr>
        <xdr:cNvPr id="946" name="Line 946"/>
        <xdr:cNvSpPr>
          <a:spLocks/>
        </xdr:cNvSpPr>
      </xdr:nvSpPr>
      <xdr:spPr>
        <a:xfrm flipV="1">
          <a:off x="41509950" y="16287750"/>
          <a:ext cx="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171450</xdr:colOff>
      <xdr:row>84</xdr:row>
      <xdr:rowOff>76200</xdr:rowOff>
    </xdr:from>
    <xdr:to>
      <xdr:col>69</xdr:col>
      <xdr:colOff>323850</xdr:colOff>
      <xdr:row>87</xdr:row>
      <xdr:rowOff>142875</xdr:rowOff>
    </xdr:to>
    <xdr:sp>
      <xdr:nvSpPr>
        <xdr:cNvPr id="947" name="Rectangle 947"/>
        <xdr:cNvSpPr>
          <a:spLocks/>
        </xdr:cNvSpPr>
      </xdr:nvSpPr>
      <xdr:spPr>
        <a:xfrm>
          <a:off x="40519350" y="15735300"/>
          <a:ext cx="1981200" cy="5524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12А</a:t>
          </a:r>
        </a:p>
      </xdr:txBody>
    </xdr:sp>
    <xdr:clientData/>
  </xdr:twoCellAnchor>
  <xdr:twoCellAnchor>
    <xdr:from>
      <xdr:col>69</xdr:col>
      <xdr:colOff>0</xdr:colOff>
      <xdr:row>89</xdr:row>
      <xdr:rowOff>152400</xdr:rowOff>
    </xdr:from>
    <xdr:to>
      <xdr:col>70</xdr:col>
      <xdr:colOff>47625</xdr:colOff>
      <xdr:row>89</xdr:row>
      <xdr:rowOff>152400</xdr:rowOff>
    </xdr:to>
    <xdr:sp>
      <xdr:nvSpPr>
        <xdr:cNvPr id="948" name="Line 948"/>
        <xdr:cNvSpPr>
          <a:spLocks/>
        </xdr:cNvSpPr>
      </xdr:nvSpPr>
      <xdr:spPr>
        <a:xfrm>
          <a:off x="42176700" y="16621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542925</xdr:colOff>
      <xdr:row>88</xdr:row>
      <xdr:rowOff>133350</xdr:rowOff>
    </xdr:from>
    <xdr:to>
      <xdr:col>69</xdr:col>
      <xdr:colOff>9525</xdr:colOff>
      <xdr:row>89</xdr:row>
      <xdr:rowOff>142875</xdr:rowOff>
    </xdr:to>
    <xdr:sp>
      <xdr:nvSpPr>
        <xdr:cNvPr id="949" name="Line 949"/>
        <xdr:cNvSpPr>
          <a:spLocks/>
        </xdr:cNvSpPr>
      </xdr:nvSpPr>
      <xdr:spPr>
        <a:xfrm flipH="1" flipV="1">
          <a:off x="41500425" y="16440150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600075</xdr:colOff>
      <xdr:row>89</xdr:row>
      <xdr:rowOff>95250</xdr:rowOff>
    </xdr:from>
    <xdr:to>
      <xdr:col>72</xdr:col>
      <xdr:colOff>219075</xdr:colOff>
      <xdr:row>91</xdr:row>
      <xdr:rowOff>0</xdr:rowOff>
    </xdr:to>
    <xdr:sp>
      <xdr:nvSpPr>
        <xdr:cNvPr id="950" name="Rectangle 950"/>
        <xdr:cNvSpPr>
          <a:spLocks/>
        </xdr:cNvSpPr>
      </xdr:nvSpPr>
      <xdr:spPr>
        <a:xfrm>
          <a:off x="43995975" y="165639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79</xdr:row>
      <xdr:rowOff>66675</xdr:rowOff>
    </xdr:from>
    <xdr:to>
      <xdr:col>73</xdr:col>
      <xdr:colOff>104775</xdr:colOff>
      <xdr:row>80</xdr:row>
      <xdr:rowOff>133350</xdr:rowOff>
    </xdr:to>
    <xdr:sp>
      <xdr:nvSpPr>
        <xdr:cNvPr id="951" name="Rectangle 951"/>
        <xdr:cNvSpPr>
          <a:spLocks/>
        </xdr:cNvSpPr>
      </xdr:nvSpPr>
      <xdr:spPr>
        <a:xfrm>
          <a:off x="44491275" y="149161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87</xdr:row>
      <xdr:rowOff>114300</xdr:rowOff>
    </xdr:from>
    <xdr:to>
      <xdr:col>72</xdr:col>
      <xdr:colOff>257175</xdr:colOff>
      <xdr:row>89</xdr:row>
      <xdr:rowOff>95250</xdr:rowOff>
    </xdr:to>
    <xdr:sp>
      <xdr:nvSpPr>
        <xdr:cNvPr id="952" name="Line 952"/>
        <xdr:cNvSpPr>
          <a:spLocks/>
        </xdr:cNvSpPr>
      </xdr:nvSpPr>
      <xdr:spPr>
        <a:xfrm flipV="1">
          <a:off x="44100750" y="16259175"/>
          <a:ext cx="161925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228600</xdr:colOff>
      <xdr:row>89</xdr:row>
      <xdr:rowOff>114300</xdr:rowOff>
    </xdr:from>
    <xdr:to>
      <xdr:col>73</xdr:col>
      <xdr:colOff>0</xdr:colOff>
      <xdr:row>90</xdr:row>
      <xdr:rowOff>66675</xdr:rowOff>
    </xdr:to>
    <xdr:sp>
      <xdr:nvSpPr>
        <xdr:cNvPr id="953" name="Line 953"/>
        <xdr:cNvSpPr>
          <a:spLocks/>
        </xdr:cNvSpPr>
      </xdr:nvSpPr>
      <xdr:spPr>
        <a:xfrm flipV="1">
          <a:off x="44234100" y="16583025"/>
          <a:ext cx="381000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590550</xdr:colOff>
      <xdr:row>80</xdr:row>
      <xdr:rowOff>142875</xdr:rowOff>
    </xdr:from>
    <xdr:to>
      <xdr:col>73</xdr:col>
      <xdr:colOff>0</xdr:colOff>
      <xdr:row>89</xdr:row>
      <xdr:rowOff>104775</xdr:rowOff>
    </xdr:to>
    <xdr:sp>
      <xdr:nvSpPr>
        <xdr:cNvPr id="954" name="Line 954"/>
        <xdr:cNvSpPr>
          <a:spLocks/>
        </xdr:cNvSpPr>
      </xdr:nvSpPr>
      <xdr:spPr>
        <a:xfrm flipV="1">
          <a:off x="44596050" y="15154275"/>
          <a:ext cx="19050" cy="1419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85725</xdr:colOff>
      <xdr:row>93</xdr:row>
      <xdr:rowOff>104775</xdr:rowOff>
    </xdr:from>
    <xdr:to>
      <xdr:col>80</xdr:col>
      <xdr:colOff>85725</xdr:colOff>
      <xdr:row>93</xdr:row>
      <xdr:rowOff>104775</xdr:rowOff>
    </xdr:to>
    <xdr:sp>
      <xdr:nvSpPr>
        <xdr:cNvPr id="955" name="Line 955"/>
        <xdr:cNvSpPr>
          <a:spLocks/>
        </xdr:cNvSpPr>
      </xdr:nvSpPr>
      <xdr:spPr>
        <a:xfrm>
          <a:off x="48968025" y="1725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323850</xdr:colOff>
      <xdr:row>74</xdr:row>
      <xdr:rowOff>133350</xdr:rowOff>
    </xdr:from>
    <xdr:to>
      <xdr:col>79</xdr:col>
      <xdr:colOff>552450</xdr:colOff>
      <xdr:row>76</xdr:row>
      <xdr:rowOff>38100</xdr:rowOff>
    </xdr:to>
    <xdr:sp>
      <xdr:nvSpPr>
        <xdr:cNvPr id="956" name="Rectangle 956"/>
        <xdr:cNvSpPr>
          <a:spLocks/>
        </xdr:cNvSpPr>
      </xdr:nvSpPr>
      <xdr:spPr>
        <a:xfrm>
          <a:off x="48596550" y="141732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19050</xdr:colOff>
      <xdr:row>92</xdr:row>
      <xdr:rowOff>0</xdr:rowOff>
    </xdr:from>
    <xdr:to>
      <xdr:col>71</xdr:col>
      <xdr:colOff>152400</xdr:colOff>
      <xdr:row>92</xdr:row>
      <xdr:rowOff>0</xdr:rowOff>
    </xdr:to>
    <xdr:sp>
      <xdr:nvSpPr>
        <xdr:cNvPr id="957" name="Line 957"/>
        <xdr:cNvSpPr>
          <a:spLocks/>
        </xdr:cNvSpPr>
      </xdr:nvSpPr>
      <xdr:spPr>
        <a:xfrm>
          <a:off x="42805350" y="16992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66675</xdr:colOff>
      <xdr:row>90</xdr:row>
      <xdr:rowOff>47625</xdr:rowOff>
    </xdr:from>
    <xdr:to>
      <xdr:col>71</xdr:col>
      <xdr:colOff>152400</xdr:colOff>
      <xdr:row>92</xdr:row>
      <xdr:rowOff>0</xdr:rowOff>
    </xdr:to>
    <xdr:sp>
      <xdr:nvSpPr>
        <xdr:cNvPr id="958" name="Line 958"/>
        <xdr:cNvSpPr>
          <a:spLocks/>
        </xdr:cNvSpPr>
      </xdr:nvSpPr>
      <xdr:spPr>
        <a:xfrm flipH="1" flipV="1">
          <a:off x="43462575" y="16678275"/>
          <a:ext cx="85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88</xdr:row>
      <xdr:rowOff>152400</xdr:rowOff>
    </xdr:from>
    <xdr:to>
      <xdr:col>72</xdr:col>
      <xdr:colOff>142875</xdr:colOff>
      <xdr:row>88</xdr:row>
      <xdr:rowOff>152400</xdr:rowOff>
    </xdr:to>
    <xdr:sp>
      <xdr:nvSpPr>
        <xdr:cNvPr id="959" name="Line 959"/>
        <xdr:cNvSpPr>
          <a:spLocks/>
        </xdr:cNvSpPr>
      </xdr:nvSpPr>
      <xdr:spPr>
        <a:xfrm>
          <a:off x="43395900" y="16459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91</xdr:row>
      <xdr:rowOff>0</xdr:rowOff>
    </xdr:from>
    <xdr:to>
      <xdr:col>74</xdr:col>
      <xdr:colOff>66675</xdr:colOff>
      <xdr:row>91</xdr:row>
      <xdr:rowOff>0</xdr:rowOff>
    </xdr:to>
    <xdr:sp>
      <xdr:nvSpPr>
        <xdr:cNvPr id="960" name="Line 960"/>
        <xdr:cNvSpPr>
          <a:spLocks/>
        </xdr:cNvSpPr>
      </xdr:nvSpPr>
      <xdr:spPr>
        <a:xfrm>
          <a:off x="44624625" y="16792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90</xdr:row>
      <xdr:rowOff>0</xdr:rowOff>
    </xdr:from>
    <xdr:to>
      <xdr:col>73</xdr:col>
      <xdr:colOff>9525</xdr:colOff>
      <xdr:row>91</xdr:row>
      <xdr:rowOff>9525</xdr:rowOff>
    </xdr:to>
    <xdr:sp>
      <xdr:nvSpPr>
        <xdr:cNvPr id="961" name="Line 961"/>
        <xdr:cNvSpPr>
          <a:spLocks/>
        </xdr:cNvSpPr>
      </xdr:nvSpPr>
      <xdr:spPr>
        <a:xfrm flipH="1" flipV="1">
          <a:off x="44434125" y="16630650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84</xdr:row>
      <xdr:rowOff>9525</xdr:rowOff>
    </xdr:from>
    <xdr:to>
      <xdr:col>75</xdr:col>
      <xdr:colOff>85725</xdr:colOff>
      <xdr:row>84</xdr:row>
      <xdr:rowOff>9525</xdr:rowOff>
    </xdr:to>
    <xdr:sp>
      <xdr:nvSpPr>
        <xdr:cNvPr id="962" name="Line 962"/>
        <xdr:cNvSpPr>
          <a:spLocks/>
        </xdr:cNvSpPr>
      </xdr:nvSpPr>
      <xdr:spPr>
        <a:xfrm>
          <a:off x="45234225" y="15668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84</xdr:row>
      <xdr:rowOff>9525</xdr:rowOff>
    </xdr:from>
    <xdr:to>
      <xdr:col>74</xdr:col>
      <xdr:colOff>19050</xdr:colOff>
      <xdr:row>85</xdr:row>
      <xdr:rowOff>66675</xdr:rowOff>
    </xdr:to>
    <xdr:sp>
      <xdr:nvSpPr>
        <xdr:cNvPr id="963" name="Line 963"/>
        <xdr:cNvSpPr>
          <a:spLocks/>
        </xdr:cNvSpPr>
      </xdr:nvSpPr>
      <xdr:spPr>
        <a:xfrm flipH="1">
          <a:off x="44615100" y="156686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95250</xdr:colOff>
      <xdr:row>75</xdr:row>
      <xdr:rowOff>95250</xdr:rowOff>
    </xdr:from>
    <xdr:to>
      <xdr:col>79</xdr:col>
      <xdr:colOff>333375</xdr:colOff>
      <xdr:row>80</xdr:row>
      <xdr:rowOff>9525</xdr:rowOff>
    </xdr:to>
    <xdr:sp>
      <xdr:nvSpPr>
        <xdr:cNvPr id="964" name="Line 964"/>
        <xdr:cNvSpPr>
          <a:spLocks/>
        </xdr:cNvSpPr>
      </xdr:nvSpPr>
      <xdr:spPr>
        <a:xfrm flipV="1">
          <a:off x="44710350" y="14297025"/>
          <a:ext cx="3895725" cy="723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79</xdr:row>
      <xdr:rowOff>152400</xdr:rowOff>
    </xdr:from>
    <xdr:to>
      <xdr:col>77</xdr:col>
      <xdr:colOff>133350</xdr:colOff>
      <xdr:row>79</xdr:row>
      <xdr:rowOff>152400</xdr:rowOff>
    </xdr:to>
    <xdr:sp>
      <xdr:nvSpPr>
        <xdr:cNvPr id="965" name="Line 965"/>
        <xdr:cNvSpPr>
          <a:spLocks/>
        </xdr:cNvSpPr>
      </xdr:nvSpPr>
      <xdr:spPr>
        <a:xfrm>
          <a:off x="46443900" y="150018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104775</xdr:colOff>
      <xdr:row>78</xdr:row>
      <xdr:rowOff>85725</xdr:rowOff>
    </xdr:from>
    <xdr:to>
      <xdr:col>76</xdr:col>
      <xdr:colOff>19050</xdr:colOff>
      <xdr:row>80</xdr:row>
      <xdr:rowOff>0</xdr:rowOff>
    </xdr:to>
    <xdr:sp>
      <xdr:nvSpPr>
        <xdr:cNvPr id="966" name="Line 966"/>
        <xdr:cNvSpPr>
          <a:spLocks/>
        </xdr:cNvSpPr>
      </xdr:nvSpPr>
      <xdr:spPr>
        <a:xfrm flipH="1" flipV="1">
          <a:off x="45939075" y="14773275"/>
          <a:ext cx="5238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428625</xdr:colOff>
      <xdr:row>76</xdr:row>
      <xdr:rowOff>47625</xdr:rowOff>
    </xdr:from>
    <xdr:to>
      <xdr:col>80</xdr:col>
      <xdr:colOff>66675</xdr:colOff>
      <xdr:row>93</xdr:row>
      <xdr:rowOff>104775</xdr:rowOff>
    </xdr:to>
    <xdr:sp>
      <xdr:nvSpPr>
        <xdr:cNvPr id="967" name="Line 967"/>
        <xdr:cNvSpPr>
          <a:spLocks/>
        </xdr:cNvSpPr>
      </xdr:nvSpPr>
      <xdr:spPr>
        <a:xfrm>
          <a:off x="48701325" y="14411325"/>
          <a:ext cx="247650" cy="2847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81</xdr:row>
      <xdr:rowOff>152400</xdr:rowOff>
    </xdr:from>
    <xdr:to>
      <xdr:col>81</xdr:col>
      <xdr:colOff>133350</xdr:colOff>
      <xdr:row>81</xdr:row>
      <xdr:rowOff>152400</xdr:rowOff>
    </xdr:to>
    <xdr:sp>
      <xdr:nvSpPr>
        <xdr:cNvPr id="968" name="Line 968"/>
        <xdr:cNvSpPr>
          <a:spLocks/>
        </xdr:cNvSpPr>
      </xdr:nvSpPr>
      <xdr:spPr>
        <a:xfrm>
          <a:off x="48882300" y="153257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457200</xdr:colOff>
      <xdr:row>79</xdr:row>
      <xdr:rowOff>57150</xdr:rowOff>
    </xdr:from>
    <xdr:to>
      <xdr:col>80</xdr:col>
      <xdr:colOff>19050</xdr:colOff>
      <xdr:row>82</xdr:row>
      <xdr:rowOff>0</xdr:rowOff>
    </xdr:to>
    <xdr:sp>
      <xdr:nvSpPr>
        <xdr:cNvPr id="969" name="Line 969"/>
        <xdr:cNvSpPr>
          <a:spLocks/>
        </xdr:cNvSpPr>
      </xdr:nvSpPr>
      <xdr:spPr>
        <a:xfrm flipH="1" flipV="1">
          <a:off x="48729900" y="14906625"/>
          <a:ext cx="1714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64</xdr:row>
      <xdr:rowOff>142875</xdr:rowOff>
    </xdr:from>
    <xdr:to>
      <xdr:col>73</xdr:col>
      <xdr:colOff>47625</xdr:colOff>
      <xdr:row>79</xdr:row>
      <xdr:rowOff>66675</xdr:rowOff>
    </xdr:to>
    <xdr:sp>
      <xdr:nvSpPr>
        <xdr:cNvPr id="970" name="Line 970"/>
        <xdr:cNvSpPr>
          <a:spLocks/>
        </xdr:cNvSpPr>
      </xdr:nvSpPr>
      <xdr:spPr>
        <a:xfrm flipV="1">
          <a:off x="44615100" y="12563475"/>
          <a:ext cx="47625" cy="2352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171450</xdr:colOff>
      <xdr:row>61</xdr:row>
      <xdr:rowOff>104775</xdr:rowOff>
    </xdr:from>
    <xdr:to>
      <xdr:col>74</xdr:col>
      <xdr:colOff>400050</xdr:colOff>
      <xdr:row>63</xdr:row>
      <xdr:rowOff>9525</xdr:rowOff>
    </xdr:to>
    <xdr:sp>
      <xdr:nvSpPr>
        <xdr:cNvPr id="971" name="Rectangle 971"/>
        <xdr:cNvSpPr>
          <a:spLocks/>
        </xdr:cNvSpPr>
      </xdr:nvSpPr>
      <xdr:spPr>
        <a:xfrm>
          <a:off x="45396150" y="120396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47625</xdr:colOff>
      <xdr:row>62</xdr:row>
      <xdr:rowOff>76200</xdr:rowOff>
    </xdr:from>
    <xdr:to>
      <xdr:col>74</xdr:col>
      <xdr:colOff>180975</xdr:colOff>
      <xdr:row>64</xdr:row>
      <xdr:rowOff>152400</xdr:rowOff>
    </xdr:to>
    <xdr:sp>
      <xdr:nvSpPr>
        <xdr:cNvPr id="972" name="Line 972"/>
        <xdr:cNvSpPr>
          <a:spLocks/>
        </xdr:cNvSpPr>
      </xdr:nvSpPr>
      <xdr:spPr>
        <a:xfrm flipV="1">
          <a:off x="44662725" y="12172950"/>
          <a:ext cx="74295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64</xdr:row>
      <xdr:rowOff>152400</xdr:rowOff>
    </xdr:from>
    <xdr:to>
      <xdr:col>75</xdr:col>
      <xdr:colOff>47625</xdr:colOff>
      <xdr:row>64</xdr:row>
      <xdr:rowOff>152400</xdr:rowOff>
    </xdr:to>
    <xdr:sp>
      <xdr:nvSpPr>
        <xdr:cNvPr id="973" name="Line 973"/>
        <xdr:cNvSpPr>
          <a:spLocks/>
        </xdr:cNvSpPr>
      </xdr:nvSpPr>
      <xdr:spPr>
        <a:xfrm>
          <a:off x="45234225" y="1257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63</xdr:row>
      <xdr:rowOff>85725</xdr:rowOff>
    </xdr:from>
    <xdr:to>
      <xdr:col>74</xdr:col>
      <xdr:colOff>9525</xdr:colOff>
      <xdr:row>64</xdr:row>
      <xdr:rowOff>152400</xdr:rowOff>
    </xdr:to>
    <xdr:sp>
      <xdr:nvSpPr>
        <xdr:cNvPr id="974" name="Line 974"/>
        <xdr:cNvSpPr>
          <a:spLocks/>
        </xdr:cNvSpPr>
      </xdr:nvSpPr>
      <xdr:spPr>
        <a:xfrm flipH="1" flipV="1">
          <a:off x="45062775" y="12344400"/>
          <a:ext cx="171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72</xdr:row>
      <xdr:rowOff>0</xdr:rowOff>
    </xdr:from>
    <xdr:to>
      <xdr:col>75</xdr:col>
      <xdr:colOff>133350</xdr:colOff>
      <xdr:row>72</xdr:row>
      <xdr:rowOff>0</xdr:rowOff>
    </xdr:to>
    <xdr:sp>
      <xdr:nvSpPr>
        <xdr:cNvPr id="975" name="Line 975"/>
        <xdr:cNvSpPr>
          <a:spLocks/>
        </xdr:cNvSpPr>
      </xdr:nvSpPr>
      <xdr:spPr>
        <a:xfrm>
          <a:off x="45224700" y="13716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28575</xdr:colOff>
      <xdr:row>69</xdr:row>
      <xdr:rowOff>57150</xdr:rowOff>
    </xdr:from>
    <xdr:to>
      <xdr:col>73</xdr:col>
      <xdr:colOff>600075</xdr:colOff>
      <xdr:row>72</xdr:row>
      <xdr:rowOff>0</xdr:rowOff>
    </xdr:to>
    <xdr:sp>
      <xdr:nvSpPr>
        <xdr:cNvPr id="976" name="Line 976"/>
        <xdr:cNvSpPr>
          <a:spLocks/>
        </xdr:cNvSpPr>
      </xdr:nvSpPr>
      <xdr:spPr>
        <a:xfrm flipH="1" flipV="1">
          <a:off x="44643675" y="13287375"/>
          <a:ext cx="5715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571500</xdr:colOff>
      <xdr:row>72</xdr:row>
      <xdr:rowOff>47625</xdr:rowOff>
    </xdr:from>
    <xdr:to>
      <xdr:col>81</xdr:col>
      <xdr:colOff>95250</xdr:colOff>
      <xdr:row>74</xdr:row>
      <xdr:rowOff>28575</xdr:rowOff>
    </xdr:to>
    <xdr:sp>
      <xdr:nvSpPr>
        <xdr:cNvPr id="977" name="Rectangle 977"/>
        <xdr:cNvSpPr>
          <a:spLocks/>
        </xdr:cNvSpPr>
      </xdr:nvSpPr>
      <xdr:spPr>
        <a:xfrm>
          <a:off x="48844200" y="13763625"/>
          <a:ext cx="742950" cy="3048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Щетинкина 48</a:t>
          </a:r>
        </a:p>
      </xdr:txBody>
    </xdr:sp>
    <xdr:clientData/>
  </xdr:twoCellAnchor>
  <xdr:twoCellAnchor>
    <xdr:from>
      <xdr:col>79</xdr:col>
      <xdr:colOff>561975</xdr:colOff>
      <xdr:row>74</xdr:row>
      <xdr:rowOff>38100</xdr:rowOff>
    </xdr:from>
    <xdr:to>
      <xdr:col>80</xdr:col>
      <xdr:colOff>47625</xdr:colOff>
      <xdr:row>75</xdr:row>
      <xdr:rowOff>76200</xdr:rowOff>
    </xdr:to>
    <xdr:sp>
      <xdr:nvSpPr>
        <xdr:cNvPr id="978" name="Line 978"/>
        <xdr:cNvSpPr>
          <a:spLocks/>
        </xdr:cNvSpPr>
      </xdr:nvSpPr>
      <xdr:spPr>
        <a:xfrm flipV="1">
          <a:off x="48834675" y="14077950"/>
          <a:ext cx="952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75</xdr:row>
      <xdr:rowOff>152400</xdr:rowOff>
    </xdr:from>
    <xdr:to>
      <xdr:col>80</xdr:col>
      <xdr:colOff>600075</xdr:colOff>
      <xdr:row>76</xdr:row>
      <xdr:rowOff>0</xdr:rowOff>
    </xdr:to>
    <xdr:sp>
      <xdr:nvSpPr>
        <xdr:cNvPr id="979" name="Line 979"/>
        <xdr:cNvSpPr>
          <a:spLocks/>
        </xdr:cNvSpPr>
      </xdr:nvSpPr>
      <xdr:spPr>
        <a:xfrm>
          <a:off x="48929925" y="14354175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590550</xdr:colOff>
      <xdr:row>75</xdr:row>
      <xdr:rowOff>9525</xdr:rowOff>
    </xdr:from>
    <xdr:to>
      <xdr:col>80</xdr:col>
      <xdr:colOff>28575</xdr:colOff>
      <xdr:row>75</xdr:row>
      <xdr:rowOff>152400</xdr:rowOff>
    </xdr:to>
    <xdr:sp>
      <xdr:nvSpPr>
        <xdr:cNvPr id="980" name="Line 980"/>
        <xdr:cNvSpPr>
          <a:spLocks/>
        </xdr:cNvSpPr>
      </xdr:nvSpPr>
      <xdr:spPr>
        <a:xfrm flipH="1" flipV="1">
          <a:off x="48863250" y="14211300"/>
          <a:ext cx="47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62</xdr:row>
      <xdr:rowOff>57150</xdr:rowOff>
    </xdr:from>
    <xdr:to>
      <xdr:col>75</xdr:col>
      <xdr:colOff>457200</xdr:colOff>
      <xdr:row>62</xdr:row>
      <xdr:rowOff>66675</xdr:rowOff>
    </xdr:to>
    <xdr:sp>
      <xdr:nvSpPr>
        <xdr:cNvPr id="981" name="Line 981"/>
        <xdr:cNvSpPr>
          <a:spLocks/>
        </xdr:cNvSpPr>
      </xdr:nvSpPr>
      <xdr:spPr>
        <a:xfrm flipV="1">
          <a:off x="45634275" y="12153900"/>
          <a:ext cx="6572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63</xdr:row>
      <xdr:rowOff>152400</xdr:rowOff>
    </xdr:from>
    <xdr:to>
      <xdr:col>76</xdr:col>
      <xdr:colOff>47625</xdr:colOff>
      <xdr:row>63</xdr:row>
      <xdr:rowOff>152400</xdr:rowOff>
    </xdr:to>
    <xdr:sp>
      <xdr:nvSpPr>
        <xdr:cNvPr id="982" name="Line 982"/>
        <xdr:cNvSpPr>
          <a:spLocks/>
        </xdr:cNvSpPr>
      </xdr:nvSpPr>
      <xdr:spPr>
        <a:xfrm>
          <a:off x="45843825" y="12411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571500</xdr:colOff>
      <xdr:row>62</xdr:row>
      <xdr:rowOff>57150</xdr:rowOff>
    </xdr:from>
    <xdr:to>
      <xdr:col>75</xdr:col>
      <xdr:colOff>9525</xdr:colOff>
      <xdr:row>63</xdr:row>
      <xdr:rowOff>152400</xdr:rowOff>
    </xdr:to>
    <xdr:sp>
      <xdr:nvSpPr>
        <xdr:cNvPr id="983" name="Line 983"/>
        <xdr:cNvSpPr>
          <a:spLocks/>
        </xdr:cNvSpPr>
      </xdr:nvSpPr>
      <xdr:spPr>
        <a:xfrm flipH="1" flipV="1">
          <a:off x="45796200" y="12153900"/>
          <a:ext cx="47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466725</xdr:colOff>
      <xdr:row>60</xdr:row>
      <xdr:rowOff>123825</xdr:rowOff>
    </xdr:from>
    <xdr:to>
      <xdr:col>77</xdr:col>
      <xdr:colOff>304800</xdr:colOff>
      <xdr:row>62</xdr:row>
      <xdr:rowOff>142875</xdr:rowOff>
    </xdr:to>
    <xdr:sp>
      <xdr:nvSpPr>
        <xdr:cNvPr id="984" name="Rectangle 984"/>
        <xdr:cNvSpPr>
          <a:spLocks/>
        </xdr:cNvSpPr>
      </xdr:nvSpPr>
      <xdr:spPr>
        <a:xfrm>
          <a:off x="46301025" y="11896725"/>
          <a:ext cx="1057275" cy="3429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76</xdr:col>
      <xdr:colOff>352425</xdr:colOff>
      <xdr:row>53</xdr:row>
      <xdr:rowOff>76200</xdr:rowOff>
    </xdr:from>
    <xdr:to>
      <xdr:col>77</xdr:col>
      <xdr:colOff>95250</xdr:colOff>
      <xdr:row>57</xdr:row>
      <xdr:rowOff>133350</xdr:rowOff>
    </xdr:to>
    <xdr:sp>
      <xdr:nvSpPr>
        <xdr:cNvPr id="985" name="Rectangle 985"/>
        <xdr:cNvSpPr>
          <a:spLocks/>
        </xdr:cNvSpPr>
      </xdr:nvSpPr>
      <xdr:spPr>
        <a:xfrm>
          <a:off x="46796325" y="10715625"/>
          <a:ext cx="352425" cy="7048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15</a:t>
          </a:r>
        </a:p>
      </xdr:txBody>
    </xdr:sp>
    <xdr:clientData/>
  </xdr:twoCellAnchor>
  <xdr:twoCellAnchor>
    <xdr:from>
      <xdr:col>74</xdr:col>
      <xdr:colOff>590550</xdr:colOff>
      <xdr:row>46</xdr:row>
      <xdr:rowOff>114300</xdr:rowOff>
    </xdr:from>
    <xdr:to>
      <xdr:col>76</xdr:col>
      <xdr:colOff>390525</xdr:colOff>
      <xdr:row>48</xdr:row>
      <xdr:rowOff>142875</xdr:rowOff>
    </xdr:to>
    <xdr:sp>
      <xdr:nvSpPr>
        <xdr:cNvPr id="986" name="Rectangle 986"/>
        <xdr:cNvSpPr>
          <a:spLocks/>
        </xdr:cNvSpPr>
      </xdr:nvSpPr>
      <xdr:spPr>
        <a:xfrm>
          <a:off x="45815250" y="9620250"/>
          <a:ext cx="1019175" cy="3524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17</a:t>
          </a:r>
        </a:p>
      </xdr:txBody>
    </xdr:sp>
    <xdr:clientData/>
  </xdr:twoCellAnchor>
  <xdr:twoCellAnchor>
    <xdr:from>
      <xdr:col>74</xdr:col>
      <xdr:colOff>304800</xdr:colOff>
      <xdr:row>56</xdr:row>
      <xdr:rowOff>133350</xdr:rowOff>
    </xdr:from>
    <xdr:to>
      <xdr:col>74</xdr:col>
      <xdr:colOff>314325</xdr:colOff>
      <xdr:row>61</xdr:row>
      <xdr:rowOff>104775</xdr:rowOff>
    </xdr:to>
    <xdr:sp>
      <xdr:nvSpPr>
        <xdr:cNvPr id="987" name="Line 987"/>
        <xdr:cNvSpPr>
          <a:spLocks/>
        </xdr:cNvSpPr>
      </xdr:nvSpPr>
      <xdr:spPr>
        <a:xfrm flipV="1">
          <a:off x="45529500" y="11258550"/>
          <a:ext cx="9525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200025</xdr:colOff>
      <xdr:row>55</xdr:row>
      <xdr:rowOff>66675</xdr:rowOff>
    </xdr:from>
    <xdr:to>
      <xdr:col>74</xdr:col>
      <xdr:colOff>428625</xdr:colOff>
      <xdr:row>56</xdr:row>
      <xdr:rowOff>133350</xdr:rowOff>
    </xdr:to>
    <xdr:sp>
      <xdr:nvSpPr>
        <xdr:cNvPr id="988" name="Rectangle 988"/>
        <xdr:cNvSpPr>
          <a:spLocks/>
        </xdr:cNvSpPr>
      </xdr:nvSpPr>
      <xdr:spPr>
        <a:xfrm>
          <a:off x="45424725" y="110299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59</xdr:row>
      <xdr:rowOff>152400</xdr:rowOff>
    </xdr:from>
    <xdr:to>
      <xdr:col>76</xdr:col>
      <xdr:colOff>47625</xdr:colOff>
      <xdr:row>59</xdr:row>
      <xdr:rowOff>152400</xdr:rowOff>
    </xdr:to>
    <xdr:sp>
      <xdr:nvSpPr>
        <xdr:cNvPr id="989" name="Line 989"/>
        <xdr:cNvSpPr>
          <a:spLocks/>
        </xdr:cNvSpPr>
      </xdr:nvSpPr>
      <xdr:spPr>
        <a:xfrm>
          <a:off x="45843825" y="11763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304800</xdr:colOff>
      <xdr:row>58</xdr:row>
      <xdr:rowOff>85725</xdr:rowOff>
    </xdr:from>
    <xdr:to>
      <xdr:col>75</xdr:col>
      <xdr:colOff>9525</xdr:colOff>
      <xdr:row>59</xdr:row>
      <xdr:rowOff>152400</xdr:rowOff>
    </xdr:to>
    <xdr:sp>
      <xdr:nvSpPr>
        <xdr:cNvPr id="990" name="Line 990"/>
        <xdr:cNvSpPr>
          <a:spLocks/>
        </xdr:cNvSpPr>
      </xdr:nvSpPr>
      <xdr:spPr>
        <a:xfrm flipH="1" flipV="1">
          <a:off x="45529500" y="11534775"/>
          <a:ext cx="314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61</xdr:row>
      <xdr:rowOff>114300</xdr:rowOff>
    </xdr:from>
    <xdr:to>
      <xdr:col>74</xdr:col>
      <xdr:colOff>266700</xdr:colOff>
      <xdr:row>62</xdr:row>
      <xdr:rowOff>47625</xdr:rowOff>
    </xdr:to>
    <xdr:sp>
      <xdr:nvSpPr>
        <xdr:cNvPr id="991" name="Line 991"/>
        <xdr:cNvSpPr>
          <a:spLocks/>
        </xdr:cNvSpPr>
      </xdr:nvSpPr>
      <xdr:spPr>
        <a:xfrm>
          <a:off x="45224700" y="12049125"/>
          <a:ext cx="266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581025</xdr:colOff>
      <xdr:row>55</xdr:row>
      <xdr:rowOff>95250</xdr:rowOff>
    </xdr:from>
    <xdr:to>
      <xdr:col>74</xdr:col>
      <xdr:colOff>314325</xdr:colOff>
      <xdr:row>56</xdr:row>
      <xdr:rowOff>9525</xdr:rowOff>
    </xdr:to>
    <xdr:sp>
      <xdr:nvSpPr>
        <xdr:cNvPr id="992" name="Line 992"/>
        <xdr:cNvSpPr>
          <a:spLocks/>
        </xdr:cNvSpPr>
      </xdr:nvSpPr>
      <xdr:spPr>
        <a:xfrm>
          <a:off x="45196125" y="11058525"/>
          <a:ext cx="342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55</xdr:row>
      <xdr:rowOff>114300</xdr:rowOff>
    </xdr:from>
    <xdr:to>
      <xdr:col>76</xdr:col>
      <xdr:colOff>333375</xdr:colOff>
      <xdr:row>56</xdr:row>
      <xdr:rowOff>28575</xdr:rowOff>
    </xdr:to>
    <xdr:sp>
      <xdr:nvSpPr>
        <xdr:cNvPr id="993" name="Line 993"/>
        <xdr:cNvSpPr>
          <a:spLocks/>
        </xdr:cNvSpPr>
      </xdr:nvSpPr>
      <xdr:spPr>
        <a:xfrm flipV="1">
          <a:off x="45653325" y="11077575"/>
          <a:ext cx="1123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57</xdr:row>
      <xdr:rowOff>152400</xdr:rowOff>
    </xdr:from>
    <xdr:to>
      <xdr:col>76</xdr:col>
      <xdr:colOff>47625</xdr:colOff>
      <xdr:row>57</xdr:row>
      <xdr:rowOff>152400</xdr:rowOff>
    </xdr:to>
    <xdr:sp>
      <xdr:nvSpPr>
        <xdr:cNvPr id="994" name="Line 994"/>
        <xdr:cNvSpPr>
          <a:spLocks/>
        </xdr:cNvSpPr>
      </xdr:nvSpPr>
      <xdr:spPr>
        <a:xfrm>
          <a:off x="45843825" y="11439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600075</xdr:colOff>
      <xdr:row>56</xdr:row>
      <xdr:rowOff>9525</xdr:rowOff>
    </xdr:from>
    <xdr:to>
      <xdr:col>75</xdr:col>
      <xdr:colOff>9525</xdr:colOff>
      <xdr:row>57</xdr:row>
      <xdr:rowOff>152400</xdr:rowOff>
    </xdr:to>
    <xdr:sp>
      <xdr:nvSpPr>
        <xdr:cNvPr id="995" name="Line 995"/>
        <xdr:cNvSpPr>
          <a:spLocks/>
        </xdr:cNvSpPr>
      </xdr:nvSpPr>
      <xdr:spPr>
        <a:xfrm flipH="1" flipV="1">
          <a:off x="45824775" y="11134725"/>
          <a:ext cx="19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180975</xdr:colOff>
      <xdr:row>47</xdr:row>
      <xdr:rowOff>9525</xdr:rowOff>
    </xdr:from>
    <xdr:to>
      <xdr:col>74</xdr:col>
      <xdr:colOff>409575</xdr:colOff>
      <xdr:row>48</xdr:row>
      <xdr:rowOff>76200</xdr:rowOff>
    </xdr:to>
    <xdr:sp>
      <xdr:nvSpPr>
        <xdr:cNvPr id="996" name="Rectangle 996"/>
        <xdr:cNvSpPr>
          <a:spLocks/>
        </xdr:cNvSpPr>
      </xdr:nvSpPr>
      <xdr:spPr>
        <a:xfrm>
          <a:off x="45405675" y="96774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581025</xdr:colOff>
      <xdr:row>46</xdr:row>
      <xdr:rowOff>104775</xdr:rowOff>
    </xdr:from>
    <xdr:to>
      <xdr:col>74</xdr:col>
      <xdr:colOff>314325</xdr:colOff>
      <xdr:row>47</xdr:row>
      <xdr:rowOff>114300</xdr:rowOff>
    </xdr:to>
    <xdr:sp>
      <xdr:nvSpPr>
        <xdr:cNvPr id="997" name="Line 997"/>
        <xdr:cNvSpPr>
          <a:spLocks/>
        </xdr:cNvSpPr>
      </xdr:nvSpPr>
      <xdr:spPr>
        <a:xfrm>
          <a:off x="45196125" y="9610725"/>
          <a:ext cx="342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304800</xdr:colOff>
      <xdr:row>48</xdr:row>
      <xdr:rowOff>76200</xdr:rowOff>
    </xdr:from>
    <xdr:to>
      <xdr:col>74</xdr:col>
      <xdr:colOff>304800</xdr:colOff>
      <xdr:row>55</xdr:row>
      <xdr:rowOff>66675</xdr:rowOff>
    </xdr:to>
    <xdr:sp>
      <xdr:nvSpPr>
        <xdr:cNvPr id="998" name="Line 998"/>
        <xdr:cNvSpPr>
          <a:spLocks/>
        </xdr:cNvSpPr>
      </xdr:nvSpPr>
      <xdr:spPr>
        <a:xfrm flipV="1">
          <a:off x="45529500" y="9906000"/>
          <a:ext cx="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51</xdr:row>
      <xdr:rowOff>152400</xdr:rowOff>
    </xdr:from>
    <xdr:to>
      <xdr:col>76</xdr:col>
      <xdr:colOff>47625</xdr:colOff>
      <xdr:row>51</xdr:row>
      <xdr:rowOff>152400</xdr:rowOff>
    </xdr:to>
    <xdr:sp>
      <xdr:nvSpPr>
        <xdr:cNvPr id="999" name="Line 999"/>
        <xdr:cNvSpPr>
          <a:spLocks/>
        </xdr:cNvSpPr>
      </xdr:nvSpPr>
      <xdr:spPr>
        <a:xfrm>
          <a:off x="45843825" y="10467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304800</xdr:colOff>
      <xdr:row>50</xdr:row>
      <xdr:rowOff>85725</xdr:rowOff>
    </xdr:from>
    <xdr:to>
      <xdr:col>75</xdr:col>
      <xdr:colOff>9525</xdr:colOff>
      <xdr:row>51</xdr:row>
      <xdr:rowOff>152400</xdr:rowOff>
    </xdr:to>
    <xdr:sp>
      <xdr:nvSpPr>
        <xdr:cNvPr id="1000" name="Line 1000"/>
        <xdr:cNvSpPr>
          <a:spLocks/>
        </xdr:cNvSpPr>
      </xdr:nvSpPr>
      <xdr:spPr>
        <a:xfrm flipH="1" flipV="1">
          <a:off x="45529500" y="10239375"/>
          <a:ext cx="314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47</xdr:row>
      <xdr:rowOff>123825</xdr:rowOff>
    </xdr:from>
    <xdr:to>
      <xdr:col>74</xdr:col>
      <xdr:colOff>600075</xdr:colOff>
      <xdr:row>47</xdr:row>
      <xdr:rowOff>123825</xdr:rowOff>
    </xdr:to>
    <xdr:sp>
      <xdr:nvSpPr>
        <xdr:cNvPr id="1001" name="Line 1001"/>
        <xdr:cNvSpPr>
          <a:spLocks/>
        </xdr:cNvSpPr>
      </xdr:nvSpPr>
      <xdr:spPr>
        <a:xfrm>
          <a:off x="45634275" y="979170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49</xdr:row>
      <xdr:rowOff>152400</xdr:rowOff>
    </xdr:from>
    <xdr:to>
      <xdr:col>76</xdr:col>
      <xdr:colOff>47625</xdr:colOff>
      <xdr:row>49</xdr:row>
      <xdr:rowOff>152400</xdr:rowOff>
    </xdr:to>
    <xdr:sp>
      <xdr:nvSpPr>
        <xdr:cNvPr id="1002" name="Line 1002"/>
        <xdr:cNvSpPr>
          <a:spLocks/>
        </xdr:cNvSpPr>
      </xdr:nvSpPr>
      <xdr:spPr>
        <a:xfrm>
          <a:off x="45843825" y="10144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466725</xdr:colOff>
      <xdr:row>47</xdr:row>
      <xdr:rowOff>133350</xdr:rowOff>
    </xdr:from>
    <xdr:to>
      <xdr:col>75</xdr:col>
      <xdr:colOff>9525</xdr:colOff>
      <xdr:row>49</xdr:row>
      <xdr:rowOff>152400</xdr:rowOff>
    </xdr:to>
    <xdr:sp>
      <xdr:nvSpPr>
        <xdr:cNvPr id="1003" name="Line 1003"/>
        <xdr:cNvSpPr>
          <a:spLocks/>
        </xdr:cNvSpPr>
      </xdr:nvSpPr>
      <xdr:spPr>
        <a:xfrm flipH="1" flipV="1">
          <a:off x="45691425" y="9801225"/>
          <a:ext cx="152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66675</xdr:colOff>
      <xdr:row>58</xdr:row>
      <xdr:rowOff>66675</xdr:rowOff>
    </xdr:from>
    <xdr:to>
      <xdr:col>71</xdr:col>
      <xdr:colOff>295275</xdr:colOff>
      <xdr:row>59</xdr:row>
      <xdr:rowOff>133350</xdr:rowOff>
    </xdr:to>
    <xdr:sp>
      <xdr:nvSpPr>
        <xdr:cNvPr id="1004" name="Rectangle 1004"/>
        <xdr:cNvSpPr>
          <a:spLocks/>
        </xdr:cNvSpPr>
      </xdr:nvSpPr>
      <xdr:spPr>
        <a:xfrm>
          <a:off x="43462575" y="115157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58</xdr:row>
      <xdr:rowOff>152400</xdr:rowOff>
    </xdr:from>
    <xdr:to>
      <xdr:col>74</xdr:col>
      <xdr:colOff>47625</xdr:colOff>
      <xdr:row>58</xdr:row>
      <xdr:rowOff>152400</xdr:rowOff>
    </xdr:to>
    <xdr:sp>
      <xdr:nvSpPr>
        <xdr:cNvPr id="1005" name="Line 1005"/>
        <xdr:cNvSpPr>
          <a:spLocks/>
        </xdr:cNvSpPr>
      </xdr:nvSpPr>
      <xdr:spPr>
        <a:xfrm>
          <a:off x="44624625" y="11601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323850</xdr:colOff>
      <xdr:row>57</xdr:row>
      <xdr:rowOff>152400</xdr:rowOff>
    </xdr:from>
    <xdr:to>
      <xdr:col>73</xdr:col>
      <xdr:colOff>9525</xdr:colOff>
      <xdr:row>58</xdr:row>
      <xdr:rowOff>152400</xdr:rowOff>
    </xdr:to>
    <xdr:sp>
      <xdr:nvSpPr>
        <xdr:cNvPr id="1006" name="Line 1006"/>
        <xdr:cNvSpPr>
          <a:spLocks/>
        </xdr:cNvSpPr>
      </xdr:nvSpPr>
      <xdr:spPr>
        <a:xfrm flipH="1" flipV="1">
          <a:off x="44329350" y="11439525"/>
          <a:ext cx="295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295275</xdr:colOff>
      <xdr:row>56</xdr:row>
      <xdr:rowOff>38100</xdr:rowOff>
    </xdr:from>
    <xdr:to>
      <xdr:col>74</xdr:col>
      <xdr:colOff>190500</xdr:colOff>
      <xdr:row>59</xdr:row>
      <xdr:rowOff>0</xdr:rowOff>
    </xdr:to>
    <xdr:sp>
      <xdr:nvSpPr>
        <xdr:cNvPr id="1007" name="Line 1007"/>
        <xdr:cNvSpPr>
          <a:spLocks/>
        </xdr:cNvSpPr>
      </xdr:nvSpPr>
      <xdr:spPr>
        <a:xfrm flipH="1">
          <a:off x="43691175" y="11163300"/>
          <a:ext cx="172402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533400</xdr:colOff>
      <xdr:row>35</xdr:row>
      <xdr:rowOff>0</xdr:rowOff>
    </xdr:from>
    <xdr:to>
      <xdr:col>72</xdr:col>
      <xdr:colOff>542925</xdr:colOff>
      <xdr:row>37</xdr:row>
      <xdr:rowOff>142875</xdr:rowOff>
    </xdr:to>
    <xdr:sp>
      <xdr:nvSpPr>
        <xdr:cNvPr id="1008" name="Rectangle 1008"/>
        <xdr:cNvSpPr>
          <a:spLocks/>
        </xdr:cNvSpPr>
      </xdr:nvSpPr>
      <xdr:spPr>
        <a:xfrm>
          <a:off x="43319700" y="7724775"/>
          <a:ext cx="1228725" cy="4667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Маркса 27А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70</xdr:col>
      <xdr:colOff>95250</xdr:colOff>
      <xdr:row>47</xdr:row>
      <xdr:rowOff>152400</xdr:rowOff>
    </xdr:from>
    <xdr:to>
      <xdr:col>71</xdr:col>
      <xdr:colOff>257175</xdr:colOff>
      <xdr:row>53</xdr:row>
      <xdr:rowOff>123825</xdr:rowOff>
    </xdr:to>
    <xdr:sp>
      <xdr:nvSpPr>
        <xdr:cNvPr id="1009" name="Rectangle 1009"/>
        <xdr:cNvSpPr>
          <a:spLocks/>
        </xdr:cNvSpPr>
      </xdr:nvSpPr>
      <xdr:spPr>
        <a:xfrm>
          <a:off x="42881550" y="9820275"/>
          <a:ext cx="771525" cy="9429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д/сад "Буратино"
</a:t>
          </a:r>
        </a:p>
      </xdr:txBody>
    </xdr:sp>
    <xdr:clientData/>
  </xdr:twoCellAnchor>
  <xdr:twoCellAnchor>
    <xdr:from>
      <xdr:col>67</xdr:col>
      <xdr:colOff>276225</xdr:colOff>
      <xdr:row>58</xdr:row>
      <xdr:rowOff>76200</xdr:rowOff>
    </xdr:from>
    <xdr:to>
      <xdr:col>70</xdr:col>
      <xdr:colOff>371475</xdr:colOff>
      <xdr:row>61</xdr:row>
      <xdr:rowOff>57150</xdr:rowOff>
    </xdr:to>
    <xdr:sp>
      <xdr:nvSpPr>
        <xdr:cNvPr id="1010" name="Rectangle 1010"/>
        <xdr:cNvSpPr>
          <a:spLocks/>
        </xdr:cNvSpPr>
      </xdr:nvSpPr>
      <xdr:spPr>
        <a:xfrm>
          <a:off x="41233725" y="11525250"/>
          <a:ext cx="1924050" cy="4667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16В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71</xdr:col>
      <xdr:colOff>9525</xdr:colOff>
      <xdr:row>61</xdr:row>
      <xdr:rowOff>152400</xdr:rowOff>
    </xdr:from>
    <xdr:to>
      <xdr:col>72</xdr:col>
      <xdr:colOff>47625</xdr:colOff>
      <xdr:row>61</xdr:row>
      <xdr:rowOff>152400</xdr:rowOff>
    </xdr:to>
    <xdr:sp>
      <xdr:nvSpPr>
        <xdr:cNvPr id="1011" name="Line 1011"/>
        <xdr:cNvSpPr>
          <a:spLocks/>
        </xdr:cNvSpPr>
      </xdr:nvSpPr>
      <xdr:spPr>
        <a:xfrm>
          <a:off x="43405425" y="12087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114300</xdr:rowOff>
    </xdr:from>
    <xdr:to>
      <xdr:col>71</xdr:col>
      <xdr:colOff>9525</xdr:colOff>
      <xdr:row>61</xdr:row>
      <xdr:rowOff>152400</xdr:rowOff>
    </xdr:to>
    <xdr:sp>
      <xdr:nvSpPr>
        <xdr:cNvPr id="1012" name="Line 1012"/>
        <xdr:cNvSpPr>
          <a:spLocks/>
        </xdr:cNvSpPr>
      </xdr:nvSpPr>
      <xdr:spPr>
        <a:xfrm flipH="1" flipV="1">
          <a:off x="43300650" y="11725275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361950</xdr:colOff>
      <xdr:row>59</xdr:row>
      <xdr:rowOff>47625</xdr:rowOff>
    </xdr:from>
    <xdr:to>
      <xdr:col>71</xdr:col>
      <xdr:colOff>66675</xdr:colOff>
      <xdr:row>59</xdr:row>
      <xdr:rowOff>123825</xdr:rowOff>
    </xdr:to>
    <xdr:sp>
      <xdr:nvSpPr>
        <xdr:cNvPr id="1013" name="Line 1013"/>
        <xdr:cNvSpPr>
          <a:spLocks/>
        </xdr:cNvSpPr>
      </xdr:nvSpPr>
      <xdr:spPr>
        <a:xfrm flipH="1">
          <a:off x="43148250" y="11658600"/>
          <a:ext cx="3143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276225</xdr:colOff>
      <xdr:row>47</xdr:row>
      <xdr:rowOff>133350</xdr:rowOff>
    </xdr:from>
    <xdr:to>
      <xdr:col>74</xdr:col>
      <xdr:colOff>171450</xdr:colOff>
      <xdr:row>52</xdr:row>
      <xdr:rowOff>9525</xdr:rowOff>
    </xdr:to>
    <xdr:sp>
      <xdr:nvSpPr>
        <xdr:cNvPr id="1014" name="Line 1014"/>
        <xdr:cNvSpPr>
          <a:spLocks/>
        </xdr:cNvSpPr>
      </xdr:nvSpPr>
      <xdr:spPr>
        <a:xfrm flipH="1">
          <a:off x="43672125" y="9801225"/>
          <a:ext cx="17240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361950</xdr:colOff>
      <xdr:row>37</xdr:row>
      <xdr:rowOff>152400</xdr:rowOff>
    </xdr:from>
    <xdr:to>
      <xdr:col>74</xdr:col>
      <xdr:colOff>314325</xdr:colOff>
      <xdr:row>47</xdr:row>
      <xdr:rowOff>19050</xdr:rowOff>
    </xdr:to>
    <xdr:sp>
      <xdr:nvSpPr>
        <xdr:cNvPr id="1015" name="Line 1015"/>
        <xdr:cNvSpPr>
          <a:spLocks/>
        </xdr:cNvSpPr>
      </xdr:nvSpPr>
      <xdr:spPr>
        <a:xfrm flipH="1" flipV="1">
          <a:off x="44367450" y="8201025"/>
          <a:ext cx="1171575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50</xdr:row>
      <xdr:rowOff>152400</xdr:rowOff>
    </xdr:from>
    <xdr:to>
      <xdr:col>74</xdr:col>
      <xdr:colOff>47625</xdr:colOff>
      <xdr:row>50</xdr:row>
      <xdr:rowOff>152400</xdr:rowOff>
    </xdr:to>
    <xdr:sp>
      <xdr:nvSpPr>
        <xdr:cNvPr id="1016" name="Line 1016"/>
        <xdr:cNvSpPr>
          <a:spLocks/>
        </xdr:cNvSpPr>
      </xdr:nvSpPr>
      <xdr:spPr>
        <a:xfrm>
          <a:off x="44624625" y="10306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523875</xdr:colOff>
      <xdr:row>49</xdr:row>
      <xdr:rowOff>152400</xdr:rowOff>
    </xdr:from>
    <xdr:to>
      <xdr:col>73</xdr:col>
      <xdr:colOff>9525</xdr:colOff>
      <xdr:row>50</xdr:row>
      <xdr:rowOff>142875</xdr:rowOff>
    </xdr:to>
    <xdr:sp>
      <xdr:nvSpPr>
        <xdr:cNvPr id="1017" name="Line 1017"/>
        <xdr:cNvSpPr>
          <a:spLocks/>
        </xdr:cNvSpPr>
      </xdr:nvSpPr>
      <xdr:spPr>
        <a:xfrm flipH="1" flipV="1">
          <a:off x="44529375" y="10144125"/>
          <a:ext cx="95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41</xdr:row>
      <xdr:rowOff>152400</xdr:rowOff>
    </xdr:from>
    <xdr:to>
      <xdr:col>75</xdr:col>
      <xdr:colOff>47625</xdr:colOff>
      <xdr:row>41</xdr:row>
      <xdr:rowOff>152400</xdr:rowOff>
    </xdr:to>
    <xdr:sp>
      <xdr:nvSpPr>
        <xdr:cNvPr id="1018" name="Line 1018"/>
        <xdr:cNvSpPr>
          <a:spLocks/>
        </xdr:cNvSpPr>
      </xdr:nvSpPr>
      <xdr:spPr>
        <a:xfrm>
          <a:off x="45234225" y="8848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41</xdr:row>
      <xdr:rowOff>152400</xdr:rowOff>
    </xdr:from>
    <xdr:to>
      <xdr:col>74</xdr:col>
      <xdr:colOff>9525</xdr:colOff>
      <xdr:row>43</xdr:row>
      <xdr:rowOff>38100</xdr:rowOff>
    </xdr:to>
    <xdr:sp>
      <xdr:nvSpPr>
        <xdr:cNvPr id="1019" name="Line 1019"/>
        <xdr:cNvSpPr>
          <a:spLocks/>
        </xdr:cNvSpPr>
      </xdr:nvSpPr>
      <xdr:spPr>
        <a:xfrm flipH="1">
          <a:off x="45062775" y="8848725"/>
          <a:ext cx="1714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552450</xdr:colOff>
      <xdr:row>90</xdr:row>
      <xdr:rowOff>95250</xdr:rowOff>
    </xdr:from>
    <xdr:to>
      <xdr:col>67</xdr:col>
      <xdr:colOff>428625</xdr:colOff>
      <xdr:row>90</xdr:row>
      <xdr:rowOff>95250</xdr:rowOff>
    </xdr:to>
    <xdr:sp>
      <xdr:nvSpPr>
        <xdr:cNvPr id="1020" name="Line 1020"/>
        <xdr:cNvSpPr>
          <a:spLocks/>
        </xdr:cNvSpPr>
      </xdr:nvSpPr>
      <xdr:spPr>
        <a:xfrm flipH="1">
          <a:off x="40900350" y="167259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91</xdr:row>
      <xdr:rowOff>38100</xdr:rowOff>
    </xdr:from>
    <xdr:to>
      <xdr:col>67</xdr:col>
      <xdr:colOff>123825</xdr:colOff>
      <xdr:row>92</xdr:row>
      <xdr:rowOff>66675</xdr:rowOff>
    </xdr:to>
    <xdr:sp>
      <xdr:nvSpPr>
        <xdr:cNvPr id="1021" name="Rectangle 1021"/>
        <xdr:cNvSpPr>
          <a:spLocks/>
        </xdr:cNvSpPr>
      </xdr:nvSpPr>
      <xdr:spPr>
        <a:xfrm>
          <a:off x="40405050" y="16830675"/>
          <a:ext cx="676275" cy="2286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</a:t>
          </a:r>
        </a:p>
      </xdr:txBody>
    </xdr:sp>
    <xdr:clientData/>
  </xdr:twoCellAnchor>
  <xdr:twoCellAnchor>
    <xdr:from>
      <xdr:col>59</xdr:col>
      <xdr:colOff>419100</xdr:colOff>
      <xdr:row>82</xdr:row>
      <xdr:rowOff>38100</xdr:rowOff>
    </xdr:from>
    <xdr:to>
      <xdr:col>62</xdr:col>
      <xdr:colOff>514350</xdr:colOff>
      <xdr:row>84</xdr:row>
      <xdr:rowOff>104775</xdr:rowOff>
    </xdr:to>
    <xdr:sp>
      <xdr:nvSpPr>
        <xdr:cNvPr id="1022" name="Rectangle 1022"/>
        <xdr:cNvSpPr>
          <a:spLocks/>
        </xdr:cNvSpPr>
      </xdr:nvSpPr>
      <xdr:spPr>
        <a:xfrm>
          <a:off x="36499800" y="15373350"/>
          <a:ext cx="1924050" cy="3905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12</a:t>
          </a:r>
        </a:p>
      </xdr:txBody>
    </xdr:sp>
    <xdr:clientData/>
  </xdr:twoCellAnchor>
  <xdr:twoCellAnchor>
    <xdr:from>
      <xdr:col>64</xdr:col>
      <xdr:colOff>9525</xdr:colOff>
      <xdr:row>68</xdr:row>
      <xdr:rowOff>142875</xdr:rowOff>
    </xdr:from>
    <xdr:to>
      <xdr:col>65</xdr:col>
      <xdr:colOff>38100</xdr:colOff>
      <xdr:row>77</xdr:row>
      <xdr:rowOff>104775</xdr:rowOff>
    </xdr:to>
    <xdr:sp>
      <xdr:nvSpPr>
        <xdr:cNvPr id="1023" name="Rectangle 1023"/>
        <xdr:cNvSpPr>
          <a:spLocks/>
        </xdr:cNvSpPr>
      </xdr:nvSpPr>
      <xdr:spPr>
        <a:xfrm>
          <a:off x="39138225" y="13211175"/>
          <a:ext cx="638175" cy="14192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14А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65</xdr:col>
      <xdr:colOff>19050</xdr:colOff>
      <xdr:row>46</xdr:row>
      <xdr:rowOff>95250</xdr:rowOff>
    </xdr:from>
    <xdr:to>
      <xdr:col>66</xdr:col>
      <xdr:colOff>228600</xdr:colOff>
      <xdr:row>50</xdr:row>
      <xdr:rowOff>28575</xdr:rowOff>
    </xdr:to>
    <xdr:sp>
      <xdr:nvSpPr>
        <xdr:cNvPr id="1024" name="Rectangle 1024"/>
        <xdr:cNvSpPr>
          <a:spLocks/>
        </xdr:cNvSpPr>
      </xdr:nvSpPr>
      <xdr:spPr>
        <a:xfrm>
          <a:off x="39757350" y="9601200"/>
          <a:ext cx="819150" cy="5810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д/сад "Огонек"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63</xdr:col>
      <xdr:colOff>581025</xdr:colOff>
      <xdr:row>79</xdr:row>
      <xdr:rowOff>76200</xdr:rowOff>
    </xdr:from>
    <xdr:to>
      <xdr:col>64</xdr:col>
      <xdr:colOff>200025</xdr:colOff>
      <xdr:row>80</xdr:row>
      <xdr:rowOff>152400</xdr:rowOff>
    </xdr:to>
    <xdr:sp>
      <xdr:nvSpPr>
        <xdr:cNvPr id="1025" name="Rectangle 1025"/>
        <xdr:cNvSpPr>
          <a:spLocks/>
        </xdr:cNvSpPr>
      </xdr:nvSpPr>
      <xdr:spPr>
        <a:xfrm>
          <a:off x="39100125" y="14925675"/>
          <a:ext cx="2286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90</xdr:row>
      <xdr:rowOff>57150</xdr:rowOff>
    </xdr:from>
    <xdr:to>
      <xdr:col>67</xdr:col>
      <xdr:colOff>428625</xdr:colOff>
      <xdr:row>90</xdr:row>
      <xdr:rowOff>57150</xdr:rowOff>
    </xdr:to>
    <xdr:sp>
      <xdr:nvSpPr>
        <xdr:cNvPr id="1026" name="Line 1026"/>
        <xdr:cNvSpPr>
          <a:spLocks/>
        </xdr:cNvSpPr>
      </xdr:nvSpPr>
      <xdr:spPr>
        <a:xfrm flipH="1" flipV="1">
          <a:off x="39204900" y="16687800"/>
          <a:ext cx="21812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93</xdr:row>
      <xdr:rowOff>152400</xdr:rowOff>
    </xdr:from>
    <xdr:to>
      <xdr:col>67</xdr:col>
      <xdr:colOff>47625</xdr:colOff>
      <xdr:row>93</xdr:row>
      <xdr:rowOff>152400</xdr:rowOff>
    </xdr:to>
    <xdr:sp>
      <xdr:nvSpPr>
        <xdr:cNvPr id="1027" name="Line 1027"/>
        <xdr:cNvSpPr>
          <a:spLocks/>
        </xdr:cNvSpPr>
      </xdr:nvSpPr>
      <xdr:spPr>
        <a:xfrm>
          <a:off x="40347900" y="17306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66675</xdr:colOff>
      <xdr:row>90</xdr:row>
      <xdr:rowOff>123825</xdr:rowOff>
    </xdr:from>
    <xdr:to>
      <xdr:col>67</xdr:col>
      <xdr:colOff>304800</xdr:colOff>
      <xdr:row>94</xdr:row>
      <xdr:rowOff>0</xdr:rowOff>
    </xdr:to>
    <xdr:sp>
      <xdr:nvSpPr>
        <xdr:cNvPr id="1028" name="Line 1028"/>
        <xdr:cNvSpPr>
          <a:spLocks/>
        </xdr:cNvSpPr>
      </xdr:nvSpPr>
      <xdr:spPr>
        <a:xfrm flipV="1">
          <a:off x="41024175" y="16754475"/>
          <a:ext cx="238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95250</xdr:colOff>
      <xdr:row>81</xdr:row>
      <xdr:rowOff>9525</xdr:rowOff>
    </xdr:from>
    <xdr:to>
      <xdr:col>64</xdr:col>
      <xdr:colOff>95250</xdr:colOff>
      <xdr:row>90</xdr:row>
      <xdr:rowOff>47625</xdr:rowOff>
    </xdr:to>
    <xdr:sp>
      <xdr:nvSpPr>
        <xdr:cNvPr id="1029" name="Line 1029"/>
        <xdr:cNvSpPr>
          <a:spLocks/>
        </xdr:cNvSpPr>
      </xdr:nvSpPr>
      <xdr:spPr>
        <a:xfrm flipV="1">
          <a:off x="39223950" y="15182850"/>
          <a:ext cx="0" cy="14954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92</xdr:row>
      <xdr:rowOff>19050</xdr:rowOff>
    </xdr:from>
    <xdr:to>
      <xdr:col>65</xdr:col>
      <xdr:colOff>104775</xdr:colOff>
      <xdr:row>92</xdr:row>
      <xdr:rowOff>19050</xdr:rowOff>
    </xdr:to>
    <xdr:sp>
      <xdr:nvSpPr>
        <xdr:cNvPr id="1030" name="Line 1030"/>
        <xdr:cNvSpPr>
          <a:spLocks/>
        </xdr:cNvSpPr>
      </xdr:nvSpPr>
      <xdr:spPr>
        <a:xfrm>
          <a:off x="39128700" y="17011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104775</xdr:colOff>
      <xdr:row>90</xdr:row>
      <xdr:rowOff>47625</xdr:rowOff>
    </xdr:from>
    <xdr:to>
      <xdr:col>65</xdr:col>
      <xdr:colOff>342900</xdr:colOff>
      <xdr:row>92</xdr:row>
      <xdr:rowOff>19050</xdr:rowOff>
    </xdr:to>
    <xdr:sp>
      <xdr:nvSpPr>
        <xdr:cNvPr id="1031" name="Line 1031"/>
        <xdr:cNvSpPr>
          <a:spLocks/>
        </xdr:cNvSpPr>
      </xdr:nvSpPr>
      <xdr:spPr>
        <a:xfrm flipV="1">
          <a:off x="39843075" y="16678275"/>
          <a:ext cx="238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77</xdr:row>
      <xdr:rowOff>85725</xdr:rowOff>
    </xdr:from>
    <xdr:to>
      <xdr:col>64</xdr:col>
      <xdr:colOff>85725</xdr:colOff>
      <xdr:row>79</xdr:row>
      <xdr:rowOff>76200</xdr:rowOff>
    </xdr:to>
    <xdr:sp>
      <xdr:nvSpPr>
        <xdr:cNvPr id="1032" name="Line 1032"/>
        <xdr:cNvSpPr>
          <a:spLocks/>
        </xdr:cNvSpPr>
      </xdr:nvSpPr>
      <xdr:spPr>
        <a:xfrm flipH="1" flipV="1">
          <a:off x="39204900" y="14611350"/>
          <a:ext cx="952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200025</xdr:colOff>
      <xdr:row>80</xdr:row>
      <xdr:rowOff>57150</xdr:rowOff>
    </xdr:from>
    <xdr:to>
      <xdr:col>65</xdr:col>
      <xdr:colOff>219075</xdr:colOff>
      <xdr:row>80</xdr:row>
      <xdr:rowOff>76200</xdr:rowOff>
    </xdr:to>
    <xdr:sp>
      <xdr:nvSpPr>
        <xdr:cNvPr id="1033" name="Line 1033"/>
        <xdr:cNvSpPr>
          <a:spLocks/>
        </xdr:cNvSpPr>
      </xdr:nvSpPr>
      <xdr:spPr>
        <a:xfrm flipV="1">
          <a:off x="39328725" y="15068550"/>
          <a:ext cx="628650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200025</xdr:colOff>
      <xdr:row>69</xdr:row>
      <xdr:rowOff>152400</xdr:rowOff>
    </xdr:from>
    <xdr:to>
      <xdr:col>65</xdr:col>
      <xdr:colOff>219075</xdr:colOff>
      <xdr:row>80</xdr:row>
      <xdr:rowOff>47625</xdr:rowOff>
    </xdr:to>
    <xdr:sp>
      <xdr:nvSpPr>
        <xdr:cNvPr id="1034" name="Line 1034"/>
        <xdr:cNvSpPr>
          <a:spLocks/>
        </xdr:cNvSpPr>
      </xdr:nvSpPr>
      <xdr:spPr>
        <a:xfrm flipV="1">
          <a:off x="39938325" y="13382625"/>
          <a:ext cx="19050" cy="16764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79</xdr:row>
      <xdr:rowOff>0</xdr:rowOff>
    </xdr:from>
    <xdr:to>
      <xdr:col>64</xdr:col>
      <xdr:colOff>76200</xdr:colOff>
      <xdr:row>79</xdr:row>
      <xdr:rowOff>0</xdr:rowOff>
    </xdr:to>
    <xdr:sp>
      <xdr:nvSpPr>
        <xdr:cNvPr id="1035" name="Line 1035"/>
        <xdr:cNvSpPr>
          <a:spLocks/>
        </xdr:cNvSpPr>
      </xdr:nvSpPr>
      <xdr:spPr>
        <a:xfrm>
          <a:off x="38519100" y="14849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600075</xdr:colOff>
      <xdr:row>66</xdr:row>
      <xdr:rowOff>0</xdr:rowOff>
    </xdr:from>
    <xdr:to>
      <xdr:col>65</xdr:col>
      <xdr:colOff>209550</xdr:colOff>
      <xdr:row>66</xdr:row>
      <xdr:rowOff>38100</xdr:rowOff>
    </xdr:to>
    <xdr:sp>
      <xdr:nvSpPr>
        <xdr:cNvPr id="1036" name="Line 1036"/>
        <xdr:cNvSpPr>
          <a:spLocks/>
        </xdr:cNvSpPr>
      </xdr:nvSpPr>
      <xdr:spPr>
        <a:xfrm flipH="1" flipV="1">
          <a:off x="39119175" y="12744450"/>
          <a:ext cx="828675" cy="38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9525</xdr:colOff>
      <xdr:row>69</xdr:row>
      <xdr:rowOff>152400</xdr:rowOff>
    </xdr:from>
    <xdr:to>
      <xdr:col>67</xdr:col>
      <xdr:colOff>57150</xdr:colOff>
      <xdr:row>69</xdr:row>
      <xdr:rowOff>152400</xdr:rowOff>
    </xdr:to>
    <xdr:sp>
      <xdr:nvSpPr>
        <xdr:cNvPr id="1037" name="Line 1037"/>
        <xdr:cNvSpPr>
          <a:spLocks/>
        </xdr:cNvSpPr>
      </xdr:nvSpPr>
      <xdr:spPr>
        <a:xfrm>
          <a:off x="40357425" y="13382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70</xdr:row>
      <xdr:rowOff>9525</xdr:rowOff>
    </xdr:from>
    <xdr:to>
      <xdr:col>66</xdr:col>
      <xdr:colOff>9525</xdr:colOff>
      <xdr:row>72</xdr:row>
      <xdr:rowOff>123825</xdr:rowOff>
    </xdr:to>
    <xdr:sp>
      <xdr:nvSpPr>
        <xdr:cNvPr id="1038" name="Line 1038"/>
        <xdr:cNvSpPr>
          <a:spLocks/>
        </xdr:cNvSpPr>
      </xdr:nvSpPr>
      <xdr:spPr>
        <a:xfrm flipH="1">
          <a:off x="39985950" y="13401675"/>
          <a:ext cx="3714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58</xdr:row>
      <xdr:rowOff>0</xdr:rowOff>
    </xdr:from>
    <xdr:to>
      <xdr:col>64</xdr:col>
      <xdr:colOff>28575</xdr:colOff>
      <xdr:row>65</xdr:row>
      <xdr:rowOff>152400</xdr:rowOff>
    </xdr:to>
    <xdr:sp>
      <xdr:nvSpPr>
        <xdr:cNvPr id="1039" name="Line 1039"/>
        <xdr:cNvSpPr>
          <a:spLocks/>
        </xdr:cNvSpPr>
      </xdr:nvSpPr>
      <xdr:spPr>
        <a:xfrm flipH="1" flipV="1">
          <a:off x="39138225" y="11449050"/>
          <a:ext cx="19050" cy="1285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</xdr:colOff>
      <xdr:row>60</xdr:row>
      <xdr:rowOff>152400</xdr:rowOff>
    </xdr:from>
    <xdr:to>
      <xdr:col>66</xdr:col>
      <xdr:colOff>57150</xdr:colOff>
      <xdr:row>60</xdr:row>
      <xdr:rowOff>152400</xdr:rowOff>
    </xdr:to>
    <xdr:sp>
      <xdr:nvSpPr>
        <xdr:cNvPr id="1040" name="Line 1040"/>
        <xdr:cNvSpPr>
          <a:spLocks/>
        </xdr:cNvSpPr>
      </xdr:nvSpPr>
      <xdr:spPr>
        <a:xfrm>
          <a:off x="39747825" y="1192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61</xdr:row>
      <xdr:rowOff>9525</xdr:rowOff>
    </xdr:from>
    <xdr:to>
      <xdr:col>65</xdr:col>
      <xdr:colOff>9525</xdr:colOff>
      <xdr:row>61</xdr:row>
      <xdr:rowOff>142875</xdr:rowOff>
    </xdr:to>
    <xdr:sp>
      <xdr:nvSpPr>
        <xdr:cNvPr id="1041" name="Line 1041"/>
        <xdr:cNvSpPr>
          <a:spLocks/>
        </xdr:cNvSpPr>
      </xdr:nvSpPr>
      <xdr:spPr>
        <a:xfrm flipH="1">
          <a:off x="39138225" y="11944350"/>
          <a:ext cx="609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495300</xdr:colOff>
      <xdr:row>56</xdr:row>
      <xdr:rowOff>76200</xdr:rowOff>
    </xdr:from>
    <xdr:to>
      <xdr:col>64</xdr:col>
      <xdr:colOff>114300</xdr:colOff>
      <xdr:row>57</xdr:row>
      <xdr:rowOff>152400</xdr:rowOff>
    </xdr:to>
    <xdr:sp>
      <xdr:nvSpPr>
        <xdr:cNvPr id="1042" name="Rectangle 1042"/>
        <xdr:cNvSpPr>
          <a:spLocks/>
        </xdr:cNvSpPr>
      </xdr:nvSpPr>
      <xdr:spPr>
        <a:xfrm>
          <a:off x="39014400" y="11201400"/>
          <a:ext cx="2286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381000</xdr:colOff>
      <xdr:row>57</xdr:row>
      <xdr:rowOff>28575</xdr:rowOff>
    </xdr:from>
    <xdr:to>
      <xdr:col>63</xdr:col>
      <xdr:colOff>495300</xdr:colOff>
      <xdr:row>57</xdr:row>
      <xdr:rowOff>28575</xdr:rowOff>
    </xdr:to>
    <xdr:sp>
      <xdr:nvSpPr>
        <xdr:cNvPr id="1043" name="Line 1043"/>
        <xdr:cNvSpPr>
          <a:spLocks/>
        </xdr:cNvSpPr>
      </xdr:nvSpPr>
      <xdr:spPr>
        <a:xfrm flipH="1">
          <a:off x="37680900" y="11315700"/>
          <a:ext cx="1333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257175</xdr:colOff>
      <xdr:row>50</xdr:row>
      <xdr:rowOff>28575</xdr:rowOff>
    </xdr:from>
    <xdr:to>
      <xdr:col>63</xdr:col>
      <xdr:colOff>581025</xdr:colOff>
      <xdr:row>56</xdr:row>
      <xdr:rowOff>76200</xdr:rowOff>
    </xdr:to>
    <xdr:sp>
      <xdr:nvSpPr>
        <xdr:cNvPr id="1044" name="Line 1044"/>
        <xdr:cNvSpPr>
          <a:spLocks/>
        </xdr:cNvSpPr>
      </xdr:nvSpPr>
      <xdr:spPr>
        <a:xfrm flipH="1" flipV="1">
          <a:off x="38776275" y="10182225"/>
          <a:ext cx="323850" cy="1019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523875</xdr:colOff>
      <xdr:row>38</xdr:row>
      <xdr:rowOff>9525</xdr:rowOff>
    </xdr:from>
    <xdr:to>
      <xdr:col>62</xdr:col>
      <xdr:colOff>171450</xdr:colOff>
      <xdr:row>40</xdr:row>
      <xdr:rowOff>38100</xdr:rowOff>
    </xdr:to>
    <xdr:sp>
      <xdr:nvSpPr>
        <xdr:cNvPr id="1045" name="Rectangle 1045"/>
        <xdr:cNvSpPr>
          <a:spLocks/>
        </xdr:cNvSpPr>
      </xdr:nvSpPr>
      <xdr:spPr>
        <a:xfrm>
          <a:off x="37214175" y="8220075"/>
          <a:ext cx="866775" cy="3524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18</a:t>
          </a:r>
        </a:p>
      </xdr:txBody>
    </xdr:sp>
    <xdr:clientData/>
  </xdr:twoCellAnchor>
  <xdr:twoCellAnchor>
    <xdr:from>
      <xdr:col>60</xdr:col>
      <xdr:colOff>495300</xdr:colOff>
      <xdr:row>52</xdr:row>
      <xdr:rowOff>104775</xdr:rowOff>
    </xdr:from>
    <xdr:to>
      <xdr:col>61</xdr:col>
      <xdr:colOff>390525</xdr:colOff>
      <xdr:row>61</xdr:row>
      <xdr:rowOff>142875</xdr:rowOff>
    </xdr:to>
    <xdr:sp>
      <xdr:nvSpPr>
        <xdr:cNvPr id="1046" name="Rectangle 1046"/>
        <xdr:cNvSpPr>
          <a:spLocks/>
        </xdr:cNvSpPr>
      </xdr:nvSpPr>
      <xdr:spPr>
        <a:xfrm>
          <a:off x="37185600" y="10582275"/>
          <a:ext cx="504825" cy="14954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16</a:t>
          </a:r>
        </a:p>
      </xdr:txBody>
    </xdr:sp>
    <xdr:clientData/>
  </xdr:twoCellAnchor>
  <xdr:twoCellAnchor>
    <xdr:from>
      <xdr:col>62</xdr:col>
      <xdr:colOff>9525</xdr:colOff>
      <xdr:row>58</xdr:row>
      <xdr:rowOff>152400</xdr:rowOff>
    </xdr:from>
    <xdr:to>
      <xdr:col>63</xdr:col>
      <xdr:colOff>57150</xdr:colOff>
      <xdr:row>58</xdr:row>
      <xdr:rowOff>152400</xdr:rowOff>
    </xdr:to>
    <xdr:sp>
      <xdr:nvSpPr>
        <xdr:cNvPr id="1047" name="Line 1047"/>
        <xdr:cNvSpPr>
          <a:spLocks/>
        </xdr:cNvSpPr>
      </xdr:nvSpPr>
      <xdr:spPr>
        <a:xfrm>
          <a:off x="37919025" y="11601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552450</xdr:colOff>
      <xdr:row>57</xdr:row>
      <xdr:rowOff>38100</xdr:rowOff>
    </xdr:from>
    <xdr:to>
      <xdr:col>62</xdr:col>
      <xdr:colOff>9525</xdr:colOff>
      <xdr:row>58</xdr:row>
      <xdr:rowOff>142875</xdr:rowOff>
    </xdr:to>
    <xdr:sp>
      <xdr:nvSpPr>
        <xdr:cNvPr id="1048" name="Line 1048"/>
        <xdr:cNvSpPr>
          <a:spLocks/>
        </xdr:cNvSpPr>
      </xdr:nvSpPr>
      <xdr:spPr>
        <a:xfrm flipH="1" flipV="1">
          <a:off x="37852350" y="11325225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42</xdr:row>
      <xdr:rowOff>0</xdr:rowOff>
    </xdr:from>
    <xdr:to>
      <xdr:col>52</xdr:col>
      <xdr:colOff>514350</xdr:colOff>
      <xdr:row>43</xdr:row>
      <xdr:rowOff>104775</xdr:rowOff>
    </xdr:to>
    <xdr:sp>
      <xdr:nvSpPr>
        <xdr:cNvPr id="1049" name="Rectangle 1049"/>
        <xdr:cNvSpPr>
          <a:spLocks/>
        </xdr:cNvSpPr>
      </xdr:nvSpPr>
      <xdr:spPr>
        <a:xfrm>
          <a:off x="32108775" y="8858250"/>
          <a:ext cx="219075" cy="266700"/>
        </a:xfrm>
        <a:prstGeom prst="rect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50</xdr:row>
      <xdr:rowOff>152400</xdr:rowOff>
    </xdr:from>
    <xdr:to>
      <xdr:col>65</xdr:col>
      <xdr:colOff>57150</xdr:colOff>
      <xdr:row>50</xdr:row>
      <xdr:rowOff>152400</xdr:rowOff>
    </xdr:to>
    <xdr:sp>
      <xdr:nvSpPr>
        <xdr:cNvPr id="1050" name="Line 1050"/>
        <xdr:cNvSpPr>
          <a:spLocks/>
        </xdr:cNvSpPr>
      </xdr:nvSpPr>
      <xdr:spPr>
        <a:xfrm>
          <a:off x="39138225" y="10306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50</xdr:row>
      <xdr:rowOff>152400</xdr:rowOff>
    </xdr:from>
    <xdr:to>
      <xdr:col>65</xdr:col>
      <xdr:colOff>57150</xdr:colOff>
      <xdr:row>50</xdr:row>
      <xdr:rowOff>152400</xdr:rowOff>
    </xdr:to>
    <xdr:sp>
      <xdr:nvSpPr>
        <xdr:cNvPr id="1051" name="Line 1051"/>
        <xdr:cNvSpPr>
          <a:spLocks/>
        </xdr:cNvSpPr>
      </xdr:nvSpPr>
      <xdr:spPr>
        <a:xfrm>
          <a:off x="39138225" y="10306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45</xdr:row>
      <xdr:rowOff>0</xdr:rowOff>
    </xdr:from>
    <xdr:to>
      <xdr:col>62</xdr:col>
      <xdr:colOff>9525</xdr:colOff>
      <xdr:row>45</xdr:row>
      <xdr:rowOff>9525</xdr:rowOff>
    </xdr:to>
    <xdr:sp>
      <xdr:nvSpPr>
        <xdr:cNvPr id="1052" name="Line 1052"/>
        <xdr:cNvSpPr>
          <a:spLocks/>
        </xdr:cNvSpPr>
      </xdr:nvSpPr>
      <xdr:spPr>
        <a:xfrm flipV="1">
          <a:off x="37318950" y="934402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466725</xdr:colOff>
      <xdr:row>68</xdr:row>
      <xdr:rowOff>123825</xdr:rowOff>
    </xdr:from>
    <xdr:to>
      <xdr:col>60</xdr:col>
      <xdr:colOff>333375</xdr:colOff>
      <xdr:row>77</xdr:row>
      <xdr:rowOff>85725</xdr:rowOff>
    </xdr:to>
    <xdr:sp>
      <xdr:nvSpPr>
        <xdr:cNvPr id="1053" name="Rectangle 1053"/>
        <xdr:cNvSpPr>
          <a:spLocks/>
        </xdr:cNvSpPr>
      </xdr:nvSpPr>
      <xdr:spPr>
        <a:xfrm>
          <a:off x="36547425" y="13192125"/>
          <a:ext cx="476250" cy="14192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Мира 14</a:t>
          </a:r>
        </a:p>
      </xdr:txBody>
    </xdr:sp>
    <xdr:clientData/>
  </xdr:twoCellAnchor>
  <xdr:twoCellAnchor>
    <xdr:from>
      <xdr:col>61</xdr:col>
      <xdr:colOff>247650</xdr:colOff>
      <xdr:row>78</xdr:row>
      <xdr:rowOff>76200</xdr:rowOff>
    </xdr:from>
    <xdr:to>
      <xdr:col>61</xdr:col>
      <xdr:colOff>476250</xdr:colOff>
      <xdr:row>79</xdr:row>
      <xdr:rowOff>152400</xdr:rowOff>
    </xdr:to>
    <xdr:sp>
      <xdr:nvSpPr>
        <xdr:cNvPr id="1054" name="Rectangle 1054"/>
        <xdr:cNvSpPr>
          <a:spLocks/>
        </xdr:cNvSpPr>
      </xdr:nvSpPr>
      <xdr:spPr>
        <a:xfrm>
          <a:off x="37547550" y="14763750"/>
          <a:ext cx="2286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38100</xdr:colOff>
      <xdr:row>80</xdr:row>
      <xdr:rowOff>133350</xdr:rowOff>
    </xdr:from>
    <xdr:to>
      <xdr:col>61</xdr:col>
      <xdr:colOff>47625</xdr:colOff>
      <xdr:row>82</xdr:row>
      <xdr:rowOff>38100</xdr:rowOff>
    </xdr:to>
    <xdr:sp>
      <xdr:nvSpPr>
        <xdr:cNvPr id="1055" name="Line 1055"/>
        <xdr:cNvSpPr>
          <a:spLocks/>
        </xdr:cNvSpPr>
      </xdr:nvSpPr>
      <xdr:spPr>
        <a:xfrm flipH="1">
          <a:off x="37338000" y="15144750"/>
          <a:ext cx="9525" cy="228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342900</xdr:colOff>
      <xdr:row>79</xdr:row>
      <xdr:rowOff>152400</xdr:rowOff>
    </xdr:from>
    <xdr:to>
      <xdr:col>61</xdr:col>
      <xdr:colOff>342900</xdr:colOff>
      <xdr:row>80</xdr:row>
      <xdr:rowOff>47625</xdr:rowOff>
    </xdr:to>
    <xdr:sp>
      <xdr:nvSpPr>
        <xdr:cNvPr id="1056" name="Line 1056"/>
        <xdr:cNvSpPr>
          <a:spLocks/>
        </xdr:cNvSpPr>
      </xdr:nvSpPr>
      <xdr:spPr>
        <a:xfrm flipH="1" flipV="1">
          <a:off x="37642800" y="150018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80</xdr:row>
      <xdr:rowOff>47625</xdr:rowOff>
    </xdr:from>
    <xdr:to>
      <xdr:col>60</xdr:col>
      <xdr:colOff>295275</xdr:colOff>
      <xdr:row>80</xdr:row>
      <xdr:rowOff>47625</xdr:rowOff>
    </xdr:to>
    <xdr:sp>
      <xdr:nvSpPr>
        <xdr:cNvPr id="1057" name="Line 1057"/>
        <xdr:cNvSpPr>
          <a:spLocks/>
        </xdr:cNvSpPr>
      </xdr:nvSpPr>
      <xdr:spPr>
        <a:xfrm>
          <a:off x="36985575" y="150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228600</xdr:colOff>
      <xdr:row>81</xdr:row>
      <xdr:rowOff>38100</xdr:rowOff>
    </xdr:from>
    <xdr:to>
      <xdr:col>60</xdr:col>
      <xdr:colOff>342900</xdr:colOff>
      <xdr:row>82</xdr:row>
      <xdr:rowOff>28575</xdr:rowOff>
    </xdr:to>
    <xdr:sp>
      <xdr:nvSpPr>
        <xdr:cNvPr id="1058" name="Line 1058"/>
        <xdr:cNvSpPr>
          <a:spLocks/>
        </xdr:cNvSpPr>
      </xdr:nvSpPr>
      <xdr:spPr>
        <a:xfrm>
          <a:off x="35699700" y="15211425"/>
          <a:ext cx="1333500" cy="152400"/>
        </a:xfrm>
        <a:prstGeom prst="line">
          <a:avLst/>
        </a:prstGeom>
        <a:noFill/>
        <a:ln w="285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77</xdr:row>
      <xdr:rowOff>9525</xdr:rowOff>
    </xdr:from>
    <xdr:to>
      <xdr:col>60</xdr:col>
      <xdr:colOff>371475</xdr:colOff>
      <xdr:row>82</xdr:row>
      <xdr:rowOff>0</xdr:rowOff>
    </xdr:to>
    <xdr:sp>
      <xdr:nvSpPr>
        <xdr:cNvPr id="1059" name="Line 1059"/>
        <xdr:cNvSpPr>
          <a:spLocks/>
        </xdr:cNvSpPr>
      </xdr:nvSpPr>
      <xdr:spPr>
        <a:xfrm flipH="1">
          <a:off x="36976050" y="14535150"/>
          <a:ext cx="85725" cy="800100"/>
        </a:xfrm>
        <a:prstGeom prst="line">
          <a:avLst/>
        </a:prstGeom>
        <a:noFill/>
        <a:ln w="285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80</xdr:row>
      <xdr:rowOff>0</xdr:rowOff>
    </xdr:from>
    <xdr:to>
      <xdr:col>63</xdr:col>
      <xdr:colOff>76200</xdr:colOff>
      <xdr:row>80</xdr:row>
      <xdr:rowOff>0</xdr:rowOff>
    </xdr:to>
    <xdr:sp>
      <xdr:nvSpPr>
        <xdr:cNvPr id="1060" name="Line 1060"/>
        <xdr:cNvSpPr>
          <a:spLocks/>
        </xdr:cNvSpPr>
      </xdr:nvSpPr>
      <xdr:spPr>
        <a:xfrm>
          <a:off x="37928550" y="15011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85725</xdr:colOff>
      <xdr:row>80</xdr:row>
      <xdr:rowOff>0</xdr:rowOff>
    </xdr:from>
    <xdr:to>
      <xdr:col>63</xdr:col>
      <xdr:colOff>161925</xdr:colOff>
      <xdr:row>80</xdr:row>
      <xdr:rowOff>47625</xdr:rowOff>
    </xdr:to>
    <xdr:sp>
      <xdr:nvSpPr>
        <xdr:cNvPr id="1061" name="Line 1061"/>
        <xdr:cNvSpPr>
          <a:spLocks/>
        </xdr:cNvSpPr>
      </xdr:nvSpPr>
      <xdr:spPr>
        <a:xfrm>
          <a:off x="38604825" y="15011400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66675</xdr:colOff>
      <xdr:row>80</xdr:row>
      <xdr:rowOff>9525</xdr:rowOff>
    </xdr:from>
    <xdr:to>
      <xdr:col>61</xdr:col>
      <xdr:colOff>104775</xdr:colOff>
      <xdr:row>80</xdr:row>
      <xdr:rowOff>47625</xdr:rowOff>
    </xdr:to>
    <xdr:sp>
      <xdr:nvSpPr>
        <xdr:cNvPr id="1062" name="Line 1062"/>
        <xdr:cNvSpPr>
          <a:spLocks/>
        </xdr:cNvSpPr>
      </xdr:nvSpPr>
      <xdr:spPr>
        <a:xfrm>
          <a:off x="37366575" y="15020925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75</xdr:row>
      <xdr:rowOff>152400</xdr:rowOff>
    </xdr:from>
    <xdr:to>
      <xdr:col>62</xdr:col>
      <xdr:colOff>190500</xdr:colOff>
      <xdr:row>76</xdr:row>
      <xdr:rowOff>0</xdr:rowOff>
    </xdr:to>
    <xdr:sp>
      <xdr:nvSpPr>
        <xdr:cNvPr id="1063" name="Line 1063"/>
        <xdr:cNvSpPr>
          <a:spLocks/>
        </xdr:cNvSpPr>
      </xdr:nvSpPr>
      <xdr:spPr>
        <a:xfrm flipV="1">
          <a:off x="37299900" y="14354175"/>
          <a:ext cx="800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466725</xdr:colOff>
      <xdr:row>80</xdr:row>
      <xdr:rowOff>152400</xdr:rowOff>
    </xdr:from>
    <xdr:to>
      <xdr:col>64</xdr:col>
      <xdr:colOff>19050</xdr:colOff>
      <xdr:row>93</xdr:row>
      <xdr:rowOff>66675</xdr:rowOff>
    </xdr:to>
    <xdr:sp>
      <xdr:nvSpPr>
        <xdr:cNvPr id="1064" name="Line 1064"/>
        <xdr:cNvSpPr>
          <a:spLocks/>
        </xdr:cNvSpPr>
      </xdr:nvSpPr>
      <xdr:spPr>
        <a:xfrm flipH="1">
          <a:off x="38376225" y="15163800"/>
          <a:ext cx="7715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</xdr:colOff>
      <xdr:row>87</xdr:row>
      <xdr:rowOff>152400</xdr:rowOff>
    </xdr:from>
    <xdr:to>
      <xdr:col>66</xdr:col>
      <xdr:colOff>47625</xdr:colOff>
      <xdr:row>88</xdr:row>
      <xdr:rowOff>0</xdr:rowOff>
    </xdr:to>
    <xdr:sp>
      <xdr:nvSpPr>
        <xdr:cNvPr id="1065" name="Line 1065"/>
        <xdr:cNvSpPr>
          <a:spLocks/>
        </xdr:cNvSpPr>
      </xdr:nvSpPr>
      <xdr:spPr>
        <a:xfrm>
          <a:off x="39747825" y="16297275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95250</xdr:colOff>
      <xdr:row>86</xdr:row>
      <xdr:rowOff>114300</xdr:rowOff>
    </xdr:from>
    <xdr:to>
      <xdr:col>65</xdr:col>
      <xdr:colOff>28575</xdr:colOff>
      <xdr:row>87</xdr:row>
      <xdr:rowOff>152400</xdr:rowOff>
    </xdr:to>
    <xdr:sp>
      <xdr:nvSpPr>
        <xdr:cNvPr id="1066" name="Line 1066"/>
        <xdr:cNvSpPr>
          <a:spLocks/>
        </xdr:cNvSpPr>
      </xdr:nvSpPr>
      <xdr:spPr>
        <a:xfrm flipH="1" flipV="1">
          <a:off x="39223950" y="16097250"/>
          <a:ext cx="542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552450</xdr:colOff>
      <xdr:row>54</xdr:row>
      <xdr:rowOff>133350</xdr:rowOff>
    </xdr:from>
    <xdr:to>
      <xdr:col>22</xdr:col>
      <xdr:colOff>438150</xdr:colOff>
      <xdr:row>54</xdr:row>
      <xdr:rowOff>142875</xdr:rowOff>
    </xdr:to>
    <xdr:sp>
      <xdr:nvSpPr>
        <xdr:cNvPr id="1067" name="Line 1067"/>
        <xdr:cNvSpPr>
          <a:spLocks/>
        </xdr:cNvSpPr>
      </xdr:nvSpPr>
      <xdr:spPr>
        <a:xfrm flipH="1" flipV="1">
          <a:off x="13468350" y="10934700"/>
          <a:ext cx="4953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400050</xdr:colOff>
      <xdr:row>54</xdr:row>
      <xdr:rowOff>133350</xdr:rowOff>
    </xdr:from>
    <xdr:to>
      <xdr:col>21</xdr:col>
      <xdr:colOff>314325</xdr:colOff>
      <xdr:row>54</xdr:row>
      <xdr:rowOff>133350</xdr:rowOff>
    </xdr:to>
    <xdr:sp>
      <xdr:nvSpPr>
        <xdr:cNvPr id="1068" name="Line 1068"/>
        <xdr:cNvSpPr>
          <a:spLocks/>
        </xdr:cNvSpPr>
      </xdr:nvSpPr>
      <xdr:spPr>
        <a:xfrm flipH="1">
          <a:off x="12096750" y="10934700"/>
          <a:ext cx="113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137</xdr:row>
      <xdr:rowOff>85725</xdr:rowOff>
    </xdr:from>
    <xdr:to>
      <xdr:col>5</xdr:col>
      <xdr:colOff>314325</xdr:colOff>
      <xdr:row>137</xdr:row>
      <xdr:rowOff>95250</xdr:rowOff>
    </xdr:to>
    <xdr:sp>
      <xdr:nvSpPr>
        <xdr:cNvPr id="1069" name="Line 1069"/>
        <xdr:cNvSpPr>
          <a:spLocks/>
        </xdr:cNvSpPr>
      </xdr:nvSpPr>
      <xdr:spPr>
        <a:xfrm flipV="1">
          <a:off x="3133725" y="24364950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137</xdr:row>
      <xdr:rowOff>104775</xdr:rowOff>
    </xdr:from>
    <xdr:to>
      <xdr:col>1</xdr:col>
      <xdr:colOff>123825</xdr:colOff>
      <xdr:row>137</xdr:row>
      <xdr:rowOff>104775</xdr:rowOff>
    </xdr:to>
    <xdr:sp>
      <xdr:nvSpPr>
        <xdr:cNvPr id="1070" name="Line 1070"/>
        <xdr:cNvSpPr>
          <a:spLocks/>
        </xdr:cNvSpPr>
      </xdr:nvSpPr>
      <xdr:spPr>
        <a:xfrm>
          <a:off x="733425" y="24384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152400</xdr:colOff>
      <xdr:row>80</xdr:row>
      <xdr:rowOff>47625</xdr:rowOff>
    </xdr:from>
    <xdr:to>
      <xdr:col>63</xdr:col>
      <xdr:colOff>590550</xdr:colOff>
      <xdr:row>80</xdr:row>
      <xdr:rowOff>66675</xdr:rowOff>
    </xdr:to>
    <xdr:sp>
      <xdr:nvSpPr>
        <xdr:cNvPr id="1071" name="Line 1071"/>
        <xdr:cNvSpPr>
          <a:spLocks/>
        </xdr:cNvSpPr>
      </xdr:nvSpPr>
      <xdr:spPr>
        <a:xfrm flipH="1" flipV="1">
          <a:off x="37452300" y="15059025"/>
          <a:ext cx="1657350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114</xdr:row>
      <xdr:rowOff>152400</xdr:rowOff>
    </xdr:from>
    <xdr:to>
      <xdr:col>10</xdr:col>
      <xdr:colOff>504825</xdr:colOff>
      <xdr:row>115</xdr:row>
      <xdr:rowOff>57150</xdr:rowOff>
    </xdr:to>
    <xdr:sp>
      <xdr:nvSpPr>
        <xdr:cNvPr id="1072" name="Line 1072"/>
        <xdr:cNvSpPr>
          <a:spLocks/>
        </xdr:cNvSpPr>
      </xdr:nvSpPr>
      <xdr:spPr>
        <a:xfrm flipV="1">
          <a:off x="6505575" y="20707350"/>
          <a:ext cx="200025" cy="66675"/>
        </a:xfrm>
        <a:prstGeom prst="line">
          <a:avLst/>
        </a:prstGeom>
        <a:noFill/>
        <a:ln w="9525" cmpd="sng">
          <a:solidFill>
            <a:srgbClr val="00FF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12</xdr:col>
      <xdr:colOff>161925</xdr:colOff>
      <xdr:row>114</xdr:row>
      <xdr:rowOff>0</xdr:rowOff>
    </xdr:to>
    <xdr:sp>
      <xdr:nvSpPr>
        <xdr:cNvPr id="1073" name="Line 1073"/>
        <xdr:cNvSpPr>
          <a:spLocks/>
        </xdr:cNvSpPr>
      </xdr:nvSpPr>
      <xdr:spPr>
        <a:xfrm>
          <a:off x="6810375" y="205549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119</xdr:row>
      <xdr:rowOff>85725</xdr:rowOff>
    </xdr:from>
    <xdr:to>
      <xdr:col>13</xdr:col>
      <xdr:colOff>0</xdr:colOff>
      <xdr:row>128</xdr:row>
      <xdr:rowOff>38100</xdr:rowOff>
    </xdr:to>
    <xdr:sp>
      <xdr:nvSpPr>
        <xdr:cNvPr id="1074" name="Rectangle 1074"/>
        <xdr:cNvSpPr>
          <a:spLocks/>
        </xdr:cNvSpPr>
      </xdr:nvSpPr>
      <xdr:spPr>
        <a:xfrm>
          <a:off x="7324725" y="21450300"/>
          <a:ext cx="7048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113</xdr:row>
      <xdr:rowOff>152400</xdr:rowOff>
    </xdr:from>
    <xdr:to>
      <xdr:col>11</xdr:col>
      <xdr:colOff>19050</xdr:colOff>
      <xdr:row>114</xdr:row>
      <xdr:rowOff>133350</xdr:rowOff>
    </xdr:to>
    <xdr:sp>
      <xdr:nvSpPr>
        <xdr:cNvPr id="1075" name="Line 1075"/>
        <xdr:cNvSpPr>
          <a:spLocks/>
        </xdr:cNvSpPr>
      </xdr:nvSpPr>
      <xdr:spPr>
        <a:xfrm flipV="1">
          <a:off x="6610350" y="20545425"/>
          <a:ext cx="219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342900</xdr:colOff>
      <xdr:row>19</xdr:row>
      <xdr:rowOff>47625</xdr:rowOff>
    </xdr:from>
    <xdr:to>
      <xdr:col>61</xdr:col>
      <xdr:colOff>0</xdr:colOff>
      <xdr:row>20</xdr:row>
      <xdr:rowOff>133350</xdr:rowOff>
    </xdr:to>
    <xdr:sp>
      <xdr:nvSpPr>
        <xdr:cNvPr id="1076" name="Rectangle 1076"/>
        <xdr:cNvSpPr>
          <a:spLocks/>
        </xdr:cNvSpPr>
      </xdr:nvSpPr>
      <xdr:spPr>
        <a:xfrm>
          <a:off x="37033200" y="4533900"/>
          <a:ext cx="2667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85725</xdr:colOff>
      <xdr:row>22</xdr:row>
      <xdr:rowOff>114300</xdr:rowOff>
    </xdr:from>
    <xdr:to>
      <xdr:col>53</xdr:col>
      <xdr:colOff>352425</xdr:colOff>
      <xdr:row>24</xdr:row>
      <xdr:rowOff>38100</xdr:rowOff>
    </xdr:to>
    <xdr:sp>
      <xdr:nvSpPr>
        <xdr:cNvPr id="1077" name="Rectangle 1077"/>
        <xdr:cNvSpPr>
          <a:spLocks/>
        </xdr:cNvSpPr>
      </xdr:nvSpPr>
      <xdr:spPr>
        <a:xfrm>
          <a:off x="32508825" y="5695950"/>
          <a:ext cx="266700" cy="2476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361950</xdr:colOff>
      <xdr:row>23</xdr:row>
      <xdr:rowOff>66675</xdr:rowOff>
    </xdr:from>
    <xdr:to>
      <xdr:col>54</xdr:col>
      <xdr:colOff>85725</xdr:colOff>
      <xdr:row>23</xdr:row>
      <xdr:rowOff>66675</xdr:rowOff>
    </xdr:to>
    <xdr:sp>
      <xdr:nvSpPr>
        <xdr:cNvPr id="1078" name="Line 1078"/>
        <xdr:cNvSpPr>
          <a:spLocks/>
        </xdr:cNvSpPr>
      </xdr:nvSpPr>
      <xdr:spPr>
        <a:xfrm flipH="1">
          <a:off x="32785050" y="5810250"/>
          <a:ext cx="333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400050</xdr:colOff>
      <xdr:row>19</xdr:row>
      <xdr:rowOff>152400</xdr:rowOff>
    </xdr:from>
    <xdr:to>
      <xdr:col>53</xdr:col>
      <xdr:colOff>561975</xdr:colOff>
      <xdr:row>23</xdr:row>
      <xdr:rowOff>66675</xdr:rowOff>
    </xdr:to>
    <xdr:sp>
      <xdr:nvSpPr>
        <xdr:cNvPr id="1079" name="Line 1079"/>
        <xdr:cNvSpPr>
          <a:spLocks/>
        </xdr:cNvSpPr>
      </xdr:nvSpPr>
      <xdr:spPr>
        <a:xfrm flipH="1" flipV="1">
          <a:off x="32823150" y="4638675"/>
          <a:ext cx="1619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590550</xdr:colOff>
      <xdr:row>19</xdr:row>
      <xdr:rowOff>152400</xdr:rowOff>
    </xdr:from>
    <xdr:to>
      <xdr:col>54</xdr:col>
      <xdr:colOff>38100</xdr:colOff>
      <xdr:row>19</xdr:row>
      <xdr:rowOff>152400</xdr:rowOff>
    </xdr:to>
    <xdr:sp>
      <xdr:nvSpPr>
        <xdr:cNvPr id="1080" name="Line 1080"/>
        <xdr:cNvSpPr>
          <a:spLocks/>
        </xdr:cNvSpPr>
      </xdr:nvSpPr>
      <xdr:spPr>
        <a:xfrm>
          <a:off x="32404050" y="46386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20</xdr:row>
      <xdr:rowOff>190500</xdr:rowOff>
    </xdr:from>
    <xdr:to>
      <xdr:col>52</xdr:col>
      <xdr:colOff>523875</xdr:colOff>
      <xdr:row>23</xdr:row>
      <xdr:rowOff>85725</xdr:rowOff>
    </xdr:to>
    <xdr:sp>
      <xdr:nvSpPr>
        <xdr:cNvPr id="1081" name="Line 1081"/>
        <xdr:cNvSpPr>
          <a:spLocks/>
        </xdr:cNvSpPr>
      </xdr:nvSpPr>
      <xdr:spPr>
        <a:xfrm flipH="1" flipV="1">
          <a:off x="32223075" y="5057775"/>
          <a:ext cx="1143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20</xdr:row>
      <xdr:rowOff>190500</xdr:rowOff>
    </xdr:from>
    <xdr:to>
      <xdr:col>53</xdr:col>
      <xdr:colOff>19050</xdr:colOff>
      <xdr:row>20</xdr:row>
      <xdr:rowOff>190500</xdr:rowOff>
    </xdr:to>
    <xdr:sp>
      <xdr:nvSpPr>
        <xdr:cNvPr id="1082" name="Line 1082"/>
        <xdr:cNvSpPr>
          <a:spLocks/>
        </xdr:cNvSpPr>
      </xdr:nvSpPr>
      <xdr:spPr>
        <a:xfrm>
          <a:off x="31823025" y="5057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85725</xdr:colOff>
      <xdr:row>70</xdr:row>
      <xdr:rowOff>19050</xdr:rowOff>
    </xdr:from>
    <xdr:to>
      <xdr:col>52</xdr:col>
      <xdr:colOff>314325</xdr:colOff>
      <xdr:row>71</xdr:row>
      <xdr:rowOff>85725</xdr:rowOff>
    </xdr:to>
    <xdr:sp>
      <xdr:nvSpPr>
        <xdr:cNvPr id="1083" name="Rectangle 1083"/>
        <xdr:cNvSpPr>
          <a:spLocks/>
        </xdr:cNvSpPr>
      </xdr:nvSpPr>
      <xdr:spPr>
        <a:xfrm>
          <a:off x="31899225" y="134112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352425</xdr:colOff>
      <xdr:row>67</xdr:row>
      <xdr:rowOff>123825</xdr:rowOff>
    </xdr:from>
    <xdr:to>
      <xdr:col>52</xdr:col>
      <xdr:colOff>561975</xdr:colOff>
      <xdr:row>68</xdr:row>
      <xdr:rowOff>38100</xdr:rowOff>
    </xdr:to>
    <xdr:sp>
      <xdr:nvSpPr>
        <xdr:cNvPr id="1084" name="Line 1084"/>
        <xdr:cNvSpPr>
          <a:spLocks/>
        </xdr:cNvSpPr>
      </xdr:nvSpPr>
      <xdr:spPr>
        <a:xfrm>
          <a:off x="32165925" y="13030200"/>
          <a:ext cx="2095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209550</xdr:colOff>
      <xdr:row>68</xdr:row>
      <xdr:rowOff>38100</xdr:rowOff>
    </xdr:from>
    <xdr:to>
      <xdr:col>52</xdr:col>
      <xdr:colOff>219075</xdr:colOff>
      <xdr:row>70</xdr:row>
      <xdr:rowOff>9525</xdr:rowOff>
    </xdr:to>
    <xdr:sp>
      <xdr:nvSpPr>
        <xdr:cNvPr id="1085" name="Line 1085"/>
        <xdr:cNvSpPr>
          <a:spLocks/>
        </xdr:cNvSpPr>
      </xdr:nvSpPr>
      <xdr:spPr>
        <a:xfrm flipV="1">
          <a:off x="32023050" y="13106400"/>
          <a:ext cx="9525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238125</xdr:colOff>
      <xdr:row>61</xdr:row>
      <xdr:rowOff>95250</xdr:rowOff>
    </xdr:from>
    <xdr:to>
      <xdr:col>52</xdr:col>
      <xdr:colOff>266700</xdr:colOff>
      <xdr:row>67</xdr:row>
      <xdr:rowOff>0</xdr:rowOff>
    </xdr:to>
    <xdr:sp>
      <xdr:nvSpPr>
        <xdr:cNvPr id="1086" name="Line 1086"/>
        <xdr:cNvSpPr>
          <a:spLocks/>
        </xdr:cNvSpPr>
      </xdr:nvSpPr>
      <xdr:spPr>
        <a:xfrm flipV="1">
          <a:off x="32051625" y="12030075"/>
          <a:ext cx="28575" cy="876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200025</xdr:colOff>
      <xdr:row>60</xdr:row>
      <xdr:rowOff>28575</xdr:rowOff>
    </xdr:from>
    <xdr:to>
      <xdr:col>52</xdr:col>
      <xdr:colOff>352425</xdr:colOff>
      <xdr:row>61</xdr:row>
      <xdr:rowOff>104775</xdr:rowOff>
    </xdr:to>
    <xdr:sp>
      <xdr:nvSpPr>
        <xdr:cNvPr id="1087" name="Rectangle 1087"/>
        <xdr:cNvSpPr>
          <a:spLocks/>
        </xdr:cNvSpPr>
      </xdr:nvSpPr>
      <xdr:spPr>
        <a:xfrm>
          <a:off x="32013525" y="11801475"/>
          <a:ext cx="152400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59</xdr:row>
      <xdr:rowOff>123825</xdr:rowOff>
    </xdr:from>
    <xdr:to>
      <xdr:col>52</xdr:col>
      <xdr:colOff>142875</xdr:colOff>
      <xdr:row>60</xdr:row>
      <xdr:rowOff>47625</xdr:rowOff>
    </xdr:to>
    <xdr:sp>
      <xdr:nvSpPr>
        <xdr:cNvPr id="1088" name="Line 1088"/>
        <xdr:cNvSpPr>
          <a:spLocks/>
        </xdr:cNvSpPr>
      </xdr:nvSpPr>
      <xdr:spPr>
        <a:xfrm>
          <a:off x="31823025" y="11734800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381000</xdr:colOff>
      <xdr:row>53</xdr:row>
      <xdr:rowOff>66675</xdr:rowOff>
    </xdr:from>
    <xdr:to>
      <xdr:col>51</xdr:col>
      <xdr:colOff>476250</xdr:colOff>
      <xdr:row>54</xdr:row>
      <xdr:rowOff>0</xdr:rowOff>
    </xdr:to>
    <xdr:sp>
      <xdr:nvSpPr>
        <xdr:cNvPr id="1089" name="Line 1089"/>
        <xdr:cNvSpPr>
          <a:spLocks/>
        </xdr:cNvSpPr>
      </xdr:nvSpPr>
      <xdr:spPr>
        <a:xfrm flipH="1" flipV="1">
          <a:off x="31584900" y="1070610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342900</xdr:colOff>
      <xdr:row>54</xdr:row>
      <xdr:rowOff>9525</xdr:rowOff>
    </xdr:from>
    <xdr:to>
      <xdr:col>51</xdr:col>
      <xdr:colOff>476250</xdr:colOff>
      <xdr:row>54</xdr:row>
      <xdr:rowOff>57150</xdr:rowOff>
    </xdr:to>
    <xdr:sp>
      <xdr:nvSpPr>
        <xdr:cNvPr id="1090" name="Line 1090"/>
        <xdr:cNvSpPr>
          <a:spLocks/>
        </xdr:cNvSpPr>
      </xdr:nvSpPr>
      <xdr:spPr>
        <a:xfrm flipH="1">
          <a:off x="31546800" y="10810875"/>
          <a:ext cx="1333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428625</xdr:colOff>
      <xdr:row>38</xdr:row>
      <xdr:rowOff>133350</xdr:rowOff>
    </xdr:from>
    <xdr:to>
      <xdr:col>52</xdr:col>
      <xdr:colOff>323850</xdr:colOff>
      <xdr:row>39</xdr:row>
      <xdr:rowOff>95250</xdr:rowOff>
    </xdr:to>
    <xdr:sp>
      <xdr:nvSpPr>
        <xdr:cNvPr id="1091" name="Line 1091"/>
        <xdr:cNvSpPr>
          <a:spLocks/>
        </xdr:cNvSpPr>
      </xdr:nvSpPr>
      <xdr:spPr>
        <a:xfrm flipH="1">
          <a:off x="31632525" y="8343900"/>
          <a:ext cx="504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36</xdr:row>
      <xdr:rowOff>152400</xdr:rowOff>
    </xdr:from>
    <xdr:to>
      <xdr:col>55</xdr:col>
      <xdr:colOff>19050</xdr:colOff>
      <xdr:row>36</xdr:row>
      <xdr:rowOff>152400</xdr:rowOff>
    </xdr:to>
    <xdr:sp>
      <xdr:nvSpPr>
        <xdr:cNvPr id="1092" name="Line 1092"/>
        <xdr:cNvSpPr>
          <a:spLocks/>
        </xdr:cNvSpPr>
      </xdr:nvSpPr>
      <xdr:spPr>
        <a:xfrm>
          <a:off x="33051750" y="8039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36</xdr:row>
      <xdr:rowOff>152400</xdr:rowOff>
    </xdr:from>
    <xdr:to>
      <xdr:col>55</xdr:col>
      <xdr:colOff>19050</xdr:colOff>
      <xdr:row>36</xdr:row>
      <xdr:rowOff>152400</xdr:rowOff>
    </xdr:to>
    <xdr:sp>
      <xdr:nvSpPr>
        <xdr:cNvPr id="1093" name="Line 1093"/>
        <xdr:cNvSpPr>
          <a:spLocks/>
        </xdr:cNvSpPr>
      </xdr:nvSpPr>
      <xdr:spPr>
        <a:xfrm>
          <a:off x="33051750" y="8039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323850</xdr:colOff>
      <xdr:row>34</xdr:row>
      <xdr:rowOff>85725</xdr:rowOff>
    </xdr:from>
    <xdr:to>
      <xdr:col>52</xdr:col>
      <xdr:colOff>552450</xdr:colOff>
      <xdr:row>35</xdr:row>
      <xdr:rowOff>152400</xdr:rowOff>
    </xdr:to>
    <xdr:sp>
      <xdr:nvSpPr>
        <xdr:cNvPr id="1094" name="Rectangle 1094"/>
        <xdr:cNvSpPr>
          <a:spLocks/>
        </xdr:cNvSpPr>
      </xdr:nvSpPr>
      <xdr:spPr>
        <a:xfrm>
          <a:off x="32137350" y="76485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35</xdr:row>
      <xdr:rowOff>152400</xdr:rowOff>
    </xdr:from>
    <xdr:to>
      <xdr:col>52</xdr:col>
      <xdr:colOff>438150</xdr:colOff>
      <xdr:row>37</xdr:row>
      <xdr:rowOff>133350</xdr:rowOff>
    </xdr:to>
    <xdr:sp>
      <xdr:nvSpPr>
        <xdr:cNvPr id="1095" name="Line 1095"/>
        <xdr:cNvSpPr>
          <a:spLocks/>
        </xdr:cNvSpPr>
      </xdr:nvSpPr>
      <xdr:spPr>
        <a:xfrm>
          <a:off x="32251650" y="7877175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38100</xdr:rowOff>
    </xdr:from>
    <xdr:to>
      <xdr:col>53</xdr:col>
      <xdr:colOff>209550</xdr:colOff>
      <xdr:row>34</xdr:row>
      <xdr:rowOff>95250</xdr:rowOff>
    </xdr:to>
    <xdr:sp>
      <xdr:nvSpPr>
        <xdr:cNvPr id="1096" name="Line 1096"/>
        <xdr:cNvSpPr>
          <a:spLocks/>
        </xdr:cNvSpPr>
      </xdr:nvSpPr>
      <xdr:spPr>
        <a:xfrm flipH="1">
          <a:off x="32308800" y="5943600"/>
          <a:ext cx="323850" cy="1714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561975</xdr:colOff>
      <xdr:row>29</xdr:row>
      <xdr:rowOff>57150</xdr:rowOff>
    </xdr:from>
    <xdr:to>
      <xdr:col>53</xdr:col>
      <xdr:colOff>104775</xdr:colOff>
      <xdr:row>30</xdr:row>
      <xdr:rowOff>85725</xdr:rowOff>
    </xdr:to>
    <xdr:sp>
      <xdr:nvSpPr>
        <xdr:cNvPr id="1097" name="Rectangle 1097"/>
        <xdr:cNvSpPr>
          <a:spLocks/>
        </xdr:cNvSpPr>
      </xdr:nvSpPr>
      <xdr:spPr>
        <a:xfrm>
          <a:off x="32375475" y="6810375"/>
          <a:ext cx="15240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590550</xdr:colOff>
      <xdr:row>29</xdr:row>
      <xdr:rowOff>142875</xdr:rowOff>
    </xdr:from>
    <xdr:to>
      <xdr:col>52</xdr:col>
      <xdr:colOff>504825</xdr:colOff>
      <xdr:row>30</xdr:row>
      <xdr:rowOff>0</xdr:rowOff>
    </xdr:to>
    <xdr:sp>
      <xdr:nvSpPr>
        <xdr:cNvPr id="1098" name="Line 1098"/>
        <xdr:cNvSpPr>
          <a:spLocks/>
        </xdr:cNvSpPr>
      </xdr:nvSpPr>
      <xdr:spPr>
        <a:xfrm>
          <a:off x="31794450" y="6896100"/>
          <a:ext cx="523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552450</xdr:colOff>
      <xdr:row>22</xdr:row>
      <xdr:rowOff>133350</xdr:rowOff>
    </xdr:from>
    <xdr:to>
      <xdr:col>56</xdr:col>
      <xdr:colOff>47625</xdr:colOff>
      <xdr:row>23</xdr:row>
      <xdr:rowOff>152400</xdr:rowOff>
    </xdr:to>
    <xdr:sp>
      <xdr:nvSpPr>
        <xdr:cNvPr id="1099" name="Rectangle 1099"/>
        <xdr:cNvSpPr>
          <a:spLocks/>
        </xdr:cNvSpPr>
      </xdr:nvSpPr>
      <xdr:spPr>
        <a:xfrm>
          <a:off x="34194750" y="5715000"/>
          <a:ext cx="104775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32</xdr:row>
      <xdr:rowOff>66675</xdr:rowOff>
    </xdr:from>
    <xdr:to>
      <xdr:col>49</xdr:col>
      <xdr:colOff>38100</xdr:colOff>
      <xdr:row>33</xdr:row>
      <xdr:rowOff>47625</xdr:rowOff>
    </xdr:to>
    <xdr:sp>
      <xdr:nvSpPr>
        <xdr:cNvPr id="1100" name="Rectangle 1100"/>
        <xdr:cNvSpPr>
          <a:spLocks/>
        </xdr:cNvSpPr>
      </xdr:nvSpPr>
      <xdr:spPr>
        <a:xfrm>
          <a:off x="29822775" y="7305675"/>
          <a:ext cx="200025" cy="1428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600075</xdr:colOff>
      <xdr:row>27</xdr:row>
      <xdr:rowOff>142875</xdr:rowOff>
    </xdr:from>
    <xdr:to>
      <xdr:col>52</xdr:col>
      <xdr:colOff>590550</xdr:colOff>
      <xdr:row>28</xdr:row>
      <xdr:rowOff>0</xdr:rowOff>
    </xdr:to>
    <xdr:sp>
      <xdr:nvSpPr>
        <xdr:cNvPr id="1101" name="Line 1101"/>
        <xdr:cNvSpPr>
          <a:spLocks/>
        </xdr:cNvSpPr>
      </xdr:nvSpPr>
      <xdr:spPr>
        <a:xfrm>
          <a:off x="31803975" y="6572250"/>
          <a:ext cx="600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28</xdr:row>
      <xdr:rowOff>0</xdr:rowOff>
    </xdr:from>
    <xdr:to>
      <xdr:col>53</xdr:col>
      <xdr:colOff>66675</xdr:colOff>
      <xdr:row>28</xdr:row>
      <xdr:rowOff>123825</xdr:rowOff>
    </xdr:to>
    <xdr:sp>
      <xdr:nvSpPr>
        <xdr:cNvPr id="1102" name="Line 1102"/>
        <xdr:cNvSpPr>
          <a:spLocks/>
        </xdr:cNvSpPr>
      </xdr:nvSpPr>
      <xdr:spPr>
        <a:xfrm>
          <a:off x="31842075" y="659130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600075</xdr:colOff>
      <xdr:row>32</xdr:row>
      <xdr:rowOff>9525</xdr:rowOff>
    </xdr:from>
    <xdr:to>
      <xdr:col>54</xdr:col>
      <xdr:colOff>571500</xdr:colOff>
      <xdr:row>32</xdr:row>
      <xdr:rowOff>9525</xdr:rowOff>
    </xdr:to>
    <xdr:sp>
      <xdr:nvSpPr>
        <xdr:cNvPr id="1103" name="Line 1103"/>
        <xdr:cNvSpPr>
          <a:spLocks/>
        </xdr:cNvSpPr>
      </xdr:nvSpPr>
      <xdr:spPr>
        <a:xfrm>
          <a:off x="33023175" y="7248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600075</xdr:colOff>
      <xdr:row>31</xdr:row>
      <xdr:rowOff>47625</xdr:rowOff>
    </xdr:from>
    <xdr:to>
      <xdr:col>54</xdr:col>
      <xdr:colOff>0</xdr:colOff>
      <xdr:row>32</xdr:row>
      <xdr:rowOff>19050</xdr:rowOff>
    </xdr:to>
    <xdr:sp>
      <xdr:nvSpPr>
        <xdr:cNvPr id="1104" name="Line 1104"/>
        <xdr:cNvSpPr>
          <a:spLocks/>
        </xdr:cNvSpPr>
      </xdr:nvSpPr>
      <xdr:spPr>
        <a:xfrm flipH="1" flipV="1">
          <a:off x="32413575" y="7124700"/>
          <a:ext cx="619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542925</xdr:colOff>
      <xdr:row>35</xdr:row>
      <xdr:rowOff>57150</xdr:rowOff>
    </xdr:from>
    <xdr:to>
      <xdr:col>53</xdr:col>
      <xdr:colOff>152400</xdr:colOff>
      <xdr:row>35</xdr:row>
      <xdr:rowOff>57150</xdr:rowOff>
    </xdr:to>
    <xdr:sp>
      <xdr:nvSpPr>
        <xdr:cNvPr id="1105" name="Line 1105"/>
        <xdr:cNvSpPr>
          <a:spLocks/>
        </xdr:cNvSpPr>
      </xdr:nvSpPr>
      <xdr:spPr>
        <a:xfrm>
          <a:off x="32356425" y="7781925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600075</xdr:colOff>
      <xdr:row>35</xdr:row>
      <xdr:rowOff>57150</xdr:rowOff>
    </xdr:from>
    <xdr:to>
      <xdr:col>54</xdr:col>
      <xdr:colOff>19050</xdr:colOff>
      <xdr:row>37</xdr:row>
      <xdr:rowOff>0</xdr:rowOff>
    </xdr:to>
    <xdr:sp>
      <xdr:nvSpPr>
        <xdr:cNvPr id="1106" name="Line 1106"/>
        <xdr:cNvSpPr>
          <a:spLocks/>
        </xdr:cNvSpPr>
      </xdr:nvSpPr>
      <xdr:spPr>
        <a:xfrm>
          <a:off x="32413575" y="7781925"/>
          <a:ext cx="638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542925</xdr:colOff>
      <xdr:row>79</xdr:row>
      <xdr:rowOff>57150</xdr:rowOff>
    </xdr:from>
    <xdr:to>
      <xdr:col>61</xdr:col>
      <xdr:colOff>161925</xdr:colOff>
      <xdr:row>80</xdr:row>
      <xdr:rowOff>133350</xdr:rowOff>
    </xdr:to>
    <xdr:sp>
      <xdr:nvSpPr>
        <xdr:cNvPr id="1107" name="Rectangle 1107"/>
        <xdr:cNvSpPr>
          <a:spLocks/>
        </xdr:cNvSpPr>
      </xdr:nvSpPr>
      <xdr:spPr>
        <a:xfrm>
          <a:off x="37233225" y="14906625"/>
          <a:ext cx="228600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342900</xdr:colOff>
      <xdr:row>77</xdr:row>
      <xdr:rowOff>0</xdr:rowOff>
    </xdr:from>
    <xdr:to>
      <xdr:col>61</xdr:col>
      <xdr:colOff>38100</xdr:colOff>
      <xdr:row>79</xdr:row>
      <xdr:rowOff>57150</xdr:rowOff>
    </xdr:to>
    <xdr:sp>
      <xdr:nvSpPr>
        <xdr:cNvPr id="1108" name="Line 1108"/>
        <xdr:cNvSpPr>
          <a:spLocks/>
        </xdr:cNvSpPr>
      </xdr:nvSpPr>
      <xdr:spPr>
        <a:xfrm flipH="1" flipV="1">
          <a:off x="37033200" y="14525625"/>
          <a:ext cx="304800" cy="381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133350</xdr:colOff>
      <xdr:row>78</xdr:row>
      <xdr:rowOff>57150</xdr:rowOff>
    </xdr:from>
    <xdr:to>
      <xdr:col>61</xdr:col>
      <xdr:colOff>552450</xdr:colOff>
      <xdr:row>79</xdr:row>
      <xdr:rowOff>133350</xdr:rowOff>
    </xdr:to>
    <xdr:sp>
      <xdr:nvSpPr>
        <xdr:cNvPr id="1109" name="Line 1109"/>
        <xdr:cNvSpPr>
          <a:spLocks/>
        </xdr:cNvSpPr>
      </xdr:nvSpPr>
      <xdr:spPr>
        <a:xfrm>
          <a:off x="37433250" y="14744700"/>
          <a:ext cx="419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78</xdr:row>
      <xdr:rowOff>133350</xdr:rowOff>
    </xdr:from>
    <xdr:to>
      <xdr:col>62</xdr:col>
      <xdr:colOff>38100</xdr:colOff>
      <xdr:row>79</xdr:row>
      <xdr:rowOff>76200</xdr:rowOff>
    </xdr:to>
    <xdr:sp>
      <xdr:nvSpPr>
        <xdr:cNvPr id="1110" name="Line 1110"/>
        <xdr:cNvSpPr>
          <a:spLocks/>
        </xdr:cNvSpPr>
      </xdr:nvSpPr>
      <xdr:spPr>
        <a:xfrm flipV="1">
          <a:off x="37528500" y="14820900"/>
          <a:ext cx="419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514350</xdr:colOff>
      <xdr:row>75</xdr:row>
      <xdr:rowOff>142875</xdr:rowOff>
    </xdr:from>
    <xdr:to>
      <xdr:col>61</xdr:col>
      <xdr:colOff>28575</xdr:colOff>
      <xdr:row>78</xdr:row>
      <xdr:rowOff>47625</xdr:rowOff>
    </xdr:to>
    <xdr:sp>
      <xdr:nvSpPr>
        <xdr:cNvPr id="1111" name="Line 1111"/>
        <xdr:cNvSpPr>
          <a:spLocks/>
        </xdr:cNvSpPr>
      </xdr:nvSpPr>
      <xdr:spPr>
        <a:xfrm flipV="1">
          <a:off x="37204650" y="14344650"/>
          <a:ext cx="123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542925</xdr:colOff>
      <xdr:row>80</xdr:row>
      <xdr:rowOff>0</xdr:rowOff>
    </xdr:from>
    <xdr:to>
      <xdr:col>61</xdr:col>
      <xdr:colOff>28575</xdr:colOff>
      <xdr:row>81</xdr:row>
      <xdr:rowOff>66675</xdr:rowOff>
    </xdr:to>
    <xdr:sp>
      <xdr:nvSpPr>
        <xdr:cNvPr id="1112" name="Line 1112"/>
        <xdr:cNvSpPr>
          <a:spLocks/>
        </xdr:cNvSpPr>
      </xdr:nvSpPr>
      <xdr:spPr>
        <a:xfrm>
          <a:off x="36623625" y="15011400"/>
          <a:ext cx="704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80</xdr:row>
      <xdr:rowOff>0</xdr:rowOff>
    </xdr:from>
    <xdr:to>
      <xdr:col>59</xdr:col>
      <xdr:colOff>581025</xdr:colOff>
      <xdr:row>80</xdr:row>
      <xdr:rowOff>0</xdr:rowOff>
    </xdr:to>
    <xdr:sp>
      <xdr:nvSpPr>
        <xdr:cNvPr id="1113" name="Line 1113"/>
        <xdr:cNvSpPr>
          <a:spLocks/>
        </xdr:cNvSpPr>
      </xdr:nvSpPr>
      <xdr:spPr>
        <a:xfrm>
          <a:off x="36090225" y="150114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123825</xdr:colOff>
      <xdr:row>99</xdr:row>
      <xdr:rowOff>0</xdr:rowOff>
    </xdr:from>
    <xdr:to>
      <xdr:col>67</xdr:col>
      <xdr:colOff>266700</xdr:colOff>
      <xdr:row>99</xdr:row>
      <xdr:rowOff>133350</xdr:rowOff>
    </xdr:to>
    <xdr:sp>
      <xdr:nvSpPr>
        <xdr:cNvPr id="1114" name="Rectangle 1114"/>
        <xdr:cNvSpPr>
          <a:spLocks/>
        </xdr:cNvSpPr>
      </xdr:nvSpPr>
      <xdr:spPr>
        <a:xfrm>
          <a:off x="41081325" y="18126075"/>
          <a:ext cx="142875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19050</xdr:colOff>
      <xdr:row>99</xdr:row>
      <xdr:rowOff>114300</xdr:rowOff>
    </xdr:from>
    <xdr:to>
      <xdr:col>67</xdr:col>
      <xdr:colOff>38100</xdr:colOff>
      <xdr:row>103</xdr:row>
      <xdr:rowOff>38100</xdr:rowOff>
    </xdr:to>
    <xdr:sp>
      <xdr:nvSpPr>
        <xdr:cNvPr id="1115" name="Line 1115"/>
        <xdr:cNvSpPr>
          <a:spLocks/>
        </xdr:cNvSpPr>
      </xdr:nvSpPr>
      <xdr:spPr>
        <a:xfrm flipH="1">
          <a:off x="40976550" y="18240375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561975</xdr:colOff>
      <xdr:row>103</xdr:row>
      <xdr:rowOff>47625</xdr:rowOff>
    </xdr:from>
    <xdr:to>
      <xdr:col>67</xdr:col>
      <xdr:colOff>19050</xdr:colOff>
      <xdr:row>103</xdr:row>
      <xdr:rowOff>47625</xdr:rowOff>
    </xdr:to>
    <xdr:sp>
      <xdr:nvSpPr>
        <xdr:cNvPr id="1116" name="Line 1116"/>
        <xdr:cNvSpPr>
          <a:spLocks/>
        </xdr:cNvSpPr>
      </xdr:nvSpPr>
      <xdr:spPr>
        <a:xfrm flipH="1">
          <a:off x="40300275" y="18821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19050</xdr:colOff>
      <xdr:row>110</xdr:row>
      <xdr:rowOff>142875</xdr:rowOff>
    </xdr:from>
    <xdr:to>
      <xdr:col>73</xdr:col>
      <xdr:colOff>0</xdr:colOff>
      <xdr:row>110</xdr:row>
      <xdr:rowOff>142875</xdr:rowOff>
    </xdr:to>
    <xdr:sp>
      <xdr:nvSpPr>
        <xdr:cNvPr id="1117" name="Line 1117"/>
        <xdr:cNvSpPr>
          <a:spLocks/>
        </xdr:cNvSpPr>
      </xdr:nvSpPr>
      <xdr:spPr>
        <a:xfrm>
          <a:off x="44024550" y="20050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600075</xdr:colOff>
      <xdr:row>110</xdr:row>
      <xdr:rowOff>152400</xdr:rowOff>
    </xdr:from>
    <xdr:to>
      <xdr:col>72</xdr:col>
      <xdr:colOff>9525</xdr:colOff>
      <xdr:row>111</xdr:row>
      <xdr:rowOff>85725</xdr:rowOff>
    </xdr:to>
    <xdr:sp>
      <xdr:nvSpPr>
        <xdr:cNvPr id="1118" name="Line 1118"/>
        <xdr:cNvSpPr>
          <a:spLocks/>
        </xdr:cNvSpPr>
      </xdr:nvSpPr>
      <xdr:spPr>
        <a:xfrm flipV="1">
          <a:off x="43386375" y="20059650"/>
          <a:ext cx="6286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285750</xdr:colOff>
      <xdr:row>106</xdr:row>
      <xdr:rowOff>114300</xdr:rowOff>
    </xdr:from>
    <xdr:to>
      <xdr:col>66</xdr:col>
      <xdr:colOff>295275</xdr:colOff>
      <xdr:row>107</xdr:row>
      <xdr:rowOff>85725</xdr:rowOff>
    </xdr:to>
    <xdr:sp>
      <xdr:nvSpPr>
        <xdr:cNvPr id="1119" name="Line 1119"/>
        <xdr:cNvSpPr>
          <a:spLocks/>
        </xdr:cNvSpPr>
      </xdr:nvSpPr>
      <xdr:spPr>
        <a:xfrm>
          <a:off x="40633650" y="19373850"/>
          <a:ext cx="9525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285750</xdr:colOff>
      <xdr:row>104</xdr:row>
      <xdr:rowOff>19050</xdr:rowOff>
    </xdr:from>
    <xdr:to>
      <xdr:col>69</xdr:col>
      <xdr:colOff>19050</xdr:colOff>
      <xdr:row>107</xdr:row>
      <xdr:rowOff>9525</xdr:rowOff>
    </xdr:to>
    <xdr:sp>
      <xdr:nvSpPr>
        <xdr:cNvPr id="1120" name="Line 1120"/>
        <xdr:cNvSpPr>
          <a:spLocks/>
        </xdr:cNvSpPr>
      </xdr:nvSpPr>
      <xdr:spPr>
        <a:xfrm flipV="1">
          <a:off x="40633650" y="18954750"/>
          <a:ext cx="1562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19050</xdr:colOff>
      <xdr:row>109</xdr:row>
      <xdr:rowOff>9525</xdr:rowOff>
    </xdr:from>
    <xdr:to>
      <xdr:col>68</xdr:col>
      <xdr:colOff>0</xdr:colOff>
      <xdr:row>109</xdr:row>
      <xdr:rowOff>19050</xdr:rowOff>
    </xdr:to>
    <xdr:sp>
      <xdr:nvSpPr>
        <xdr:cNvPr id="1121" name="Line 1121"/>
        <xdr:cNvSpPr>
          <a:spLocks/>
        </xdr:cNvSpPr>
      </xdr:nvSpPr>
      <xdr:spPr>
        <a:xfrm>
          <a:off x="40976550" y="197548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276225</xdr:colOff>
      <xdr:row>108</xdr:row>
      <xdr:rowOff>19050</xdr:rowOff>
    </xdr:from>
    <xdr:to>
      <xdr:col>67</xdr:col>
      <xdr:colOff>19050</xdr:colOff>
      <xdr:row>109</xdr:row>
      <xdr:rowOff>19050</xdr:rowOff>
    </xdr:to>
    <xdr:sp>
      <xdr:nvSpPr>
        <xdr:cNvPr id="1122" name="Line 1122"/>
        <xdr:cNvSpPr>
          <a:spLocks/>
        </xdr:cNvSpPr>
      </xdr:nvSpPr>
      <xdr:spPr>
        <a:xfrm>
          <a:off x="40624125" y="19602450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28575</xdr:colOff>
      <xdr:row>90</xdr:row>
      <xdr:rowOff>0</xdr:rowOff>
    </xdr:from>
    <xdr:to>
      <xdr:col>62</xdr:col>
      <xdr:colOff>581025</xdr:colOff>
      <xdr:row>90</xdr:row>
      <xdr:rowOff>0</xdr:rowOff>
    </xdr:to>
    <xdr:sp>
      <xdr:nvSpPr>
        <xdr:cNvPr id="1123" name="Line 1123"/>
        <xdr:cNvSpPr>
          <a:spLocks/>
        </xdr:cNvSpPr>
      </xdr:nvSpPr>
      <xdr:spPr>
        <a:xfrm>
          <a:off x="37938075" y="16630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600075</xdr:colOff>
      <xdr:row>89</xdr:row>
      <xdr:rowOff>152400</xdr:rowOff>
    </xdr:from>
    <xdr:to>
      <xdr:col>63</xdr:col>
      <xdr:colOff>19050</xdr:colOff>
      <xdr:row>90</xdr:row>
      <xdr:rowOff>114300</xdr:rowOff>
    </xdr:to>
    <xdr:sp>
      <xdr:nvSpPr>
        <xdr:cNvPr id="1124" name="Line 1124"/>
        <xdr:cNvSpPr>
          <a:spLocks/>
        </xdr:cNvSpPr>
      </xdr:nvSpPr>
      <xdr:spPr>
        <a:xfrm>
          <a:off x="38509575" y="16621125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361950</xdr:colOff>
      <xdr:row>107</xdr:row>
      <xdr:rowOff>0</xdr:rowOff>
    </xdr:from>
    <xdr:to>
      <xdr:col>63</xdr:col>
      <xdr:colOff>600075</xdr:colOff>
      <xdr:row>107</xdr:row>
      <xdr:rowOff>0</xdr:rowOff>
    </xdr:to>
    <xdr:sp>
      <xdr:nvSpPr>
        <xdr:cNvPr id="1125" name="Line 1125"/>
        <xdr:cNvSpPr>
          <a:spLocks/>
        </xdr:cNvSpPr>
      </xdr:nvSpPr>
      <xdr:spPr>
        <a:xfrm>
          <a:off x="38271450" y="194214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113</xdr:row>
      <xdr:rowOff>19050</xdr:rowOff>
    </xdr:from>
    <xdr:to>
      <xdr:col>63</xdr:col>
      <xdr:colOff>247650</xdr:colOff>
      <xdr:row>116</xdr:row>
      <xdr:rowOff>152400</xdr:rowOff>
    </xdr:to>
    <xdr:sp>
      <xdr:nvSpPr>
        <xdr:cNvPr id="1126" name="Line 1126"/>
        <xdr:cNvSpPr>
          <a:spLocks/>
        </xdr:cNvSpPr>
      </xdr:nvSpPr>
      <xdr:spPr>
        <a:xfrm flipV="1">
          <a:off x="37909500" y="20412075"/>
          <a:ext cx="8572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571500</xdr:colOff>
      <xdr:row>106</xdr:row>
      <xdr:rowOff>0</xdr:rowOff>
    </xdr:from>
    <xdr:to>
      <xdr:col>59</xdr:col>
      <xdr:colOff>9525</xdr:colOff>
      <xdr:row>107</xdr:row>
      <xdr:rowOff>38100</xdr:rowOff>
    </xdr:to>
    <xdr:sp>
      <xdr:nvSpPr>
        <xdr:cNvPr id="1127" name="Line 1127"/>
        <xdr:cNvSpPr>
          <a:spLocks/>
        </xdr:cNvSpPr>
      </xdr:nvSpPr>
      <xdr:spPr>
        <a:xfrm flipV="1">
          <a:off x="35433000" y="192595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590550</xdr:colOff>
      <xdr:row>106</xdr:row>
      <xdr:rowOff>9525</xdr:rowOff>
    </xdr:from>
    <xdr:to>
      <xdr:col>60</xdr:col>
      <xdr:colOff>85725</xdr:colOff>
      <xdr:row>106</xdr:row>
      <xdr:rowOff>9525</xdr:rowOff>
    </xdr:to>
    <xdr:sp>
      <xdr:nvSpPr>
        <xdr:cNvPr id="1128" name="Line 1128"/>
        <xdr:cNvSpPr>
          <a:spLocks/>
        </xdr:cNvSpPr>
      </xdr:nvSpPr>
      <xdr:spPr>
        <a:xfrm>
          <a:off x="36061650" y="19269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523875</xdr:colOff>
      <xdr:row>93</xdr:row>
      <xdr:rowOff>66675</xdr:rowOff>
    </xdr:from>
    <xdr:to>
      <xdr:col>55</xdr:col>
      <xdr:colOff>523875</xdr:colOff>
      <xdr:row>94</xdr:row>
      <xdr:rowOff>9525</xdr:rowOff>
    </xdr:to>
    <xdr:sp>
      <xdr:nvSpPr>
        <xdr:cNvPr id="1129" name="Line 1129"/>
        <xdr:cNvSpPr>
          <a:spLocks/>
        </xdr:cNvSpPr>
      </xdr:nvSpPr>
      <xdr:spPr>
        <a:xfrm flipV="1">
          <a:off x="34166175" y="17221200"/>
          <a:ext cx="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77</xdr:row>
      <xdr:rowOff>152400</xdr:rowOff>
    </xdr:from>
    <xdr:to>
      <xdr:col>58</xdr:col>
      <xdr:colOff>76200</xdr:colOff>
      <xdr:row>77</xdr:row>
      <xdr:rowOff>152400</xdr:rowOff>
    </xdr:to>
    <xdr:sp>
      <xdr:nvSpPr>
        <xdr:cNvPr id="1130" name="Line 1130"/>
        <xdr:cNvSpPr>
          <a:spLocks/>
        </xdr:cNvSpPr>
      </xdr:nvSpPr>
      <xdr:spPr>
        <a:xfrm>
          <a:off x="34880550" y="146780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66</xdr:row>
      <xdr:rowOff>152400</xdr:rowOff>
    </xdr:from>
    <xdr:to>
      <xdr:col>54</xdr:col>
      <xdr:colOff>0</xdr:colOff>
      <xdr:row>66</xdr:row>
      <xdr:rowOff>152400</xdr:rowOff>
    </xdr:to>
    <xdr:sp>
      <xdr:nvSpPr>
        <xdr:cNvPr id="1131" name="Line 1131"/>
        <xdr:cNvSpPr>
          <a:spLocks/>
        </xdr:cNvSpPr>
      </xdr:nvSpPr>
      <xdr:spPr>
        <a:xfrm>
          <a:off x="32432625" y="12896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67</xdr:row>
      <xdr:rowOff>0</xdr:rowOff>
    </xdr:from>
    <xdr:to>
      <xdr:col>53</xdr:col>
      <xdr:colOff>0</xdr:colOff>
      <xdr:row>67</xdr:row>
      <xdr:rowOff>152400</xdr:rowOff>
    </xdr:to>
    <xdr:sp>
      <xdr:nvSpPr>
        <xdr:cNvPr id="1132" name="Line 1132"/>
        <xdr:cNvSpPr>
          <a:spLocks/>
        </xdr:cNvSpPr>
      </xdr:nvSpPr>
      <xdr:spPr>
        <a:xfrm flipV="1">
          <a:off x="32242125" y="1290637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276225</xdr:colOff>
      <xdr:row>69</xdr:row>
      <xdr:rowOff>28575</xdr:rowOff>
    </xdr:from>
    <xdr:to>
      <xdr:col>52</xdr:col>
      <xdr:colOff>219075</xdr:colOff>
      <xdr:row>70</xdr:row>
      <xdr:rowOff>9525</xdr:rowOff>
    </xdr:to>
    <xdr:sp>
      <xdr:nvSpPr>
        <xdr:cNvPr id="1133" name="Line 1133"/>
        <xdr:cNvSpPr>
          <a:spLocks/>
        </xdr:cNvSpPr>
      </xdr:nvSpPr>
      <xdr:spPr>
        <a:xfrm flipV="1">
          <a:off x="31480125" y="13258800"/>
          <a:ext cx="552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285750</xdr:colOff>
      <xdr:row>70</xdr:row>
      <xdr:rowOff>9525</xdr:rowOff>
    </xdr:from>
    <xdr:to>
      <xdr:col>51</xdr:col>
      <xdr:colOff>285750</xdr:colOff>
      <xdr:row>71</xdr:row>
      <xdr:rowOff>19050</xdr:rowOff>
    </xdr:to>
    <xdr:sp>
      <xdr:nvSpPr>
        <xdr:cNvPr id="1134" name="Line 1134"/>
        <xdr:cNvSpPr>
          <a:spLocks/>
        </xdr:cNvSpPr>
      </xdr:nvSpPr>
      <xdr:spPr>
        <a:xfrm>
          <a:off x="31489650" y="13401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68</xdr:row>
      <xdr:rowOff>19050</xdr:rowOff>
    </xdr:from>
    <xdr:to>
      <xdr:col>51</xdr:col>
      <xdr:colOff>19050</xdr:colOff>
      <xdr:row>68</xdr:row>
      <xdr:rowOff>19050</xdr:rowOff>
    </xdr:to>
    <xdr:sp>
      <xdr:nvSpPr>
        <xdr:cNvPr id="1135" name="Line 1135"/>
        <xdr:cNvSpPr>
          <a:spLocks/>
        </xdr:cNvSpPr>
      </xdr:nvSpPr>
      <xdr:spPr>
        <a:xfrm>
          <a:off x="3122295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67</xdr:row>
      <xdr:rowOff>152400</xdr:rowOff>
    </xdr:from>
    <xdr:to>
      <xdr:col>51</xdr:col>
      <xdr:colOff>600075</xdr:colOff>
      <xdr:row>68</xdr:row>
      <xdr:rowOff>0</xdr:rowOff>
    </xdr:to>
    <xdr:sp>
      <xdr:nvSpPr>
        <xdr:cNvPr id="1136" name="Line 1136"/>
        <xdr:cNvSpPr>
          <a:spLocks/>
        </xdr:cNvSpPr>
      </xdr:nvSpPr>
      <xdr:spPr>
        <a:xfrm>
          <a:off x="31222950" y="13058775"/>
          <a:ext cx="58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266700</xdr:colOff>
      <xdr:row>67</xdr:row>
      <xdr:rowOff>152400</xdr:rowOff>
    </xdr:from>
    <xdr:to>
      <xdr:col>51</xdr:col>
      <xdr:colOff>266700</xdr:colOff>
      <xdr:row>69</xdr:row>
      <xdr:rowOff>19050</xdr:rowOff>
    </xdr:to>
    <xdr:sp>
      <xdr:nvSpPr>
        <xdr:cNvPr id="1137" name="Line 1137"/>
        <xdr:cNvSpPr>
          <a:spLocks/>
        </xdr:cNvSpPr>
      </xdr:nvSpPr>
      <xdr:spPr>
        <a:xfrm>
          <a:off x="31470600" y="13058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333375</xdr:colOff>
      <xdr:row>47</xdr:row>
      <xdr:rowOff>19050</xdr:rowOff>
    </xdr:from>
    <xdr:to>
      <xdr:col>52</xdr:col>
      <xdr:colOff>371475</xdr:colOff>
      <xdr:row>53</xdr:row>
      <xdr:rowOff>47625</xdr:rowOff>
    </xdr:to>
    <xdr:sp>
      <xdr:nvSpPr>
        <xdr:cNvPr id="1138" name="Line 1138"/>
        <xdr:cNvSpPr>
          <a:spLocks/>
        </xdr:cNvSpPr>
      </xdr:nvSpPr>
      <xdr:spPr>
        <a:xfrm flipH="1">
          <a:off x="32146875" y="9686925"/>
          <a:ext cx="38100" cy="1000125"/>
        </a:xfrm>
        <a:prstGeom prst="line">
          <a:avLst/>
        </a:prstGeom>
        <a:noFill/>
        <a:ln w="28575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276225</xdr:colOff>
      <xdr:row>54</xdr:row>
      <xdr:rowOff>104775</xdr:rowOff>
    </xdr:from>
    <xdr:to>
      <xdr:col>52</xdr:col>
      <xdr:colOff>323850</xdr:colOff>
      <xdr:row>60</xdr:row>
      <xdr:rowOff>38100</xdr:rowOff>
    </xdr:to>
    <xdr:sp>
      <xdr:nvSpPr>
        <xdr:cNvPr id="1139" name="Line 1139"/>
        <xdr:cNvSpPr>
          <a:spLocks/>
        </xdr:cNvSpPr>
      </xdr:nvSpPr>
      <xdr:spPr>
        <a:xfrm flipV="1">
          <a:off x="32089725" y="10906125"/>
          <a:ext cx="47625" cy="904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304800</xdr:colOff>
      <xdr:row>58</xdr:row>
      <xdr:rowOff>0</xdr:rowOff>
    </xdr:from>
    <xdr:to>
      <xdr:col>54</xdr:col>
      <xdr:colOff>95250</xdr:colOff>
      <xdr:row>58</xdr:row>
      <xdr:rowOff>0</xdr:rowOff>
    </xdr:to>
    <xdr:sp>
      <xdr:nvSpPr>
        <xdr:cNvPr id="1140" name="Line 1140"/>
        <xdr:cNvSpPr>
          <a:spLocks/>
        </xdr:cNvSpPr>
      </xdr:nvSpPr>
      <xdr:spPr>
        <a:xfrm>
          <a:off x="32118300" y="114490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381000</xdr:colOff>
      <xdr:row>43</xdr:row>
      <xdr:rowOff>28575</xdr:rowOff>
    </xdr:from>
    <xdr:to>
      <xdr:col>52</xdr:col>
      <xdr:colOff>381000</xdr:colOff>
      <xdr:row>45</xdr:row>
      <xdr:rowOff>114300</xdr:rowOff>
    </xdr:to>
    <xdr:sp>
      <xdr:nvSpPr>
        <xdr:cNvPr id="1141" name="Line 1141"/>
        <xdr:cNvSpPr>
          <a:spLocks/>
        </xdr:cNvSpPr>
      </xdr:nvSpPr>
      <xdr:spPr>
        <a:xfrm>
          <a:off x="32194500" y="9048750"/>
          <a:ext cx="0" cy="409575"/>
        </a:xfrm>
        <a:prstGeom prst="line">
          <a:avLst/>
        </a:prstGeom>
        <a:noFill/>
        <a:ln w="28575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39</xdr:row>
      <xdr:rowOff>28575</xdr:rowOff>
    </xdr:from>
    <xdr:to>
      <xdr:col>52</xdr:col>
      <xdr:colOff>428625</xdr:colOff>
      <xdr:row>42</xdr:row>
      <xdr:rowOff>9525</xdr:rowOff>
    </xdr:to>
    <xdr:sp>
      <xdr:nvSpPr>
        <xdr:cNvPr id="1142" name="Line 1142"/>
        <xdr:cNvSpPr>
          <a:spLocks/>
        </xdr:cNvSpPr>
      </xdr:nvSpPr>
      <xdr:spPr>
        <a:xfrm flipH="1">
          <a:off x="32223075" y="8401050"/>
          <a:ext cx="1905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40</xdr:row>
      <xdr:rowOff>142875</xdr:rowOff>
    </xdr:from>
    <xdr:to>
      <xdr:col>54</xdr:col>
      <xdr:colOff>76200</xdr:colOff>
      <xdr:row>40</xdr:row>
      <xdr:rowOff>152400</xdr:rowOff>
    </xdr:to>
    <xdr:sp>
      <xdr:nvSpPr>
        <xdr:cNvPr id="1143" name="Line 1143"/>
        <xdr:cNvSpPr>
          <a:spLocks/>
        </xdr:cNvSpPr>
      </xdr:nvSpPr>
      <xdr:spPr>
        <a:xfrm>
          <a:off x="32232600" y="8677275"/>
          <a:ext cx="876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552450</xdr:colOff>
      <xdr:row>44</xdr:row>
      <xdr:rowOff>76200</xdr:rowOff>
    </xdr:from>
    <xdr:to>
      <xdr:col>52</xdr:col>
      <xdr:colOff>381000</xdr:colOff>
      <xdr:row>46</xdr:row>
      <xdr:rowOff>0</xdr:rowOff>
    </xdr:to>
    <xdr:sp>
      <xdr:nvSpPr>
        <xdr:cNvPr id="1144" name="Line 1144"/>
        <xdr:cNvSpPr>
          <a:spLocks/>
        </xdr:cNvSpPr>
      </xdr:nvSpPr>
      <xdr:spPr>
        <a:xfrm flipV="1">
          <a:off x="31756350" y="9258300"/>
          <a:ext cx="438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28575</xdr:colOff>
      <xdr:row>46</xdr:row>
      <xdr:rowOff>0</xdr:rowOff>
    </xdr:from>
    <xdr:to>
      <xdr:col>51</xdr:col>
      <xdr:colOff>561975</xdr:colOff>
      <xdr:row>46</xdr:row>
      <xdr:rowOff>0</xdr:rowOff>
    </xdr:to>
    <xdr:sp>
      <xdr:nvSpPr>
        <xdr:cNvPr id="1145" name="Line 1145"/>
        <xdr:cNvSpPr>
          <a:spLocks/>
        </xdr:cNvSpPr>
      </xdr:nvSpPr>
      <xdr:spPr>
        <a:xfrm>
          <a:off x="31232475" y="9505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28575</xdr:colOff>
      <xdr:row>37</xdr:row>
      <xdr:rowOff>152400</xdr:rowOff>
    </xdr:from>
    <xdr:to>
      <xdr:col>52</xdr:col>
      <xdr:colOff>66675</xdr:colOff>
      <xdr:row>38</xdr:row>
      <xdr:rowOff>0</xdr:rowOff>
    </xdr:to>
    <xdr:sp>
      <xdr:nvSpPr>
        <xdr:cNvPr id="1146" name="Line 1146"/>
        <xdr:cNvSpPr>
          <a:spLocks/>
        </xdr:cNvSpPr>
      </xdr:nvSpPr>
      <xdr:spPr>
        <a:xfrm>
          <a:off x="31232475" y="8201025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371475</xdr:colOff>
      <xdr:row>37</xdr:row>
      <xdr:rowOff>152400</xdr:rowOff>
    </xdr:from>
    <xdr:to>
      <xdr:col>52</xdr:col>
      <xdr:colOff>28575</xdr:colOff>
      <xdr:row>39</xdr:row>
      <xdr:rowOff>38100</xdr:rowOff>
    </xdr:to>
    <xdr:sp>
      <xdr:nvSpPr>
        <xdr:cNvPr id="1147" name="Line 1147"/>
        <xdr:cNvSpPr>
          <a:spLocks/>
        </xdr:cNvSpPr>
      </xdr:nvSpPr>
      <xdr:spPr>
        <a:xfrm>
          <a:off x="31575375" y="8201025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36</xdr:row>
      <xdr:rowOff>152400</xdr:rowOff>
    </xdr:from>
    <xdr:to>
      <xdr:col>52</xdr:col>
      <xdr:colOff>457200</xdr:colOff>
      <xdr:row>36</xdr:row>
      <xdr:rowOff>152400</xdr:rowOff>
    </xdr:to>
    <xdr:sp>
      <xdr:nvSpPr>
        <xdr:cNvPr id="1148" name="Line 1148"/>
        <xdr:cNvSpPr>
          <a:spLocks/>
        </xdr:cNvSpPr>
      </xdr:nvSpPr>
      <xdr:spPr>
        <a:xfrm>
          <a:off x="31213425" y="8039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28575</xdr:colOff>
      <xdr:row>45</xdr:row>
      <xdr:rowOff>152400</xdr:rowOff>
    </xdr:from>
    <xdr:to>
      <xdr:col>57</xdr:col>
      <xdr:colOff>28575</xdr:colOff>
      <xdr:row>45</xdr:row>
      <xdr:rowOff>152400</xdr:rowOff>
    </xdr:to>
    <xdr:sp>
      <xdr:nvSpPr>
        <xdr:cNvPr id="1149" name="Line 1149"/>
        <xdr:cNvSpPr>
          <a:spLocks/>
        </xdr:cNvSpPr>
      </xdr:nvSpPr>
      <xdr:spPr>
        <a:xfrm>
          <a:off x="34280475" y="94964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28575</xdr:colOff>
      <xdr:row>45</xdr:row>
      <xdr:rowOff>47625</xdr:rowOff>
    </xdr:from>
    <xdr:to>
      <xdr:col>58</xdr:col>
      <xdr:colOff>123825</xdr:colOff>
      <xdr:row>45</xdr:row>
      <xdr:rowOff>152400</xdr:rowOff>
    </xdr:to>
    <xdr:sp>
      <xdr:nvSpPr>
        <xdr:cNvPr id="1150" name="Line 1150"/>
        <xdr:cNvSpPr>
          <a:spLocks/>
        </xdr:cNvSpPr>
      </xdr:nvSpPr>
      <xdr:spPr>
        <a:xfrm flipV="1">
          <a:off x="34890075" y="9391650"/>
          <a:ext cx="7048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45</xdr:row>
      <xdr:rowOff>123825</xdr:rowOff>
    </xdr:from>
    <xdr:to>
      <xdr:col>58</xdr:col>
      <xdr:colOff>152400</xdr:colOff>
      <xdr:row>45</xdr:row>
      <xdr:rowOff>123825</xdr:rowOff>
    </xdr:to>
    <xdr:sp>
      <xdr:nvSpPr>
        <xdr:cNvPr id="1151" name="Line 1151"/>
        <xdr:cNvSpPr>
          <a:spLocks/>
        </xdr:cNvSpPr>
      </xdr:nvSpPr>
      <xdr:spPr>
        <a:xfrm>
          <a:off x="34871025" y="94678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361950</xdr:colOff>
      <xdr:row>31</xdr:row>
      <xdr:rowOff>9525</xdr:rowOff>
    </xdr:from>
    <xdr:to>
      <xdr:col>59</xdr:col>
      <xdr:colOff>28575</xdr:colOff>
      <xdr:row>32</xdr:row>
      <xdr:rowOff>19050</xdr:rowOff>
    </xdr:to>
    <xdr:sp>
      <xdr:nvSpPr>
        <xdr:cNvPr id="1152" name="Line 1152"/>
        <xdr:cNvSpPr>
          <a:spLocks/>
        </xdr:cNvSpPr>
      </xdr:nvSpPr>
      <xdr:spPr>
        <a:xfrm flipH="1" flipV="1">
          <a:off x="35833050" y="7086600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22</xdr:row>
      <xdr:rowOff>152400</xdr:rowOff>
    </xdr:from>
    <xdr:to>
      <xdr:col>57</xdr:col>
      <xdr:colOff>133350</xdr:colOff>
      <xdr:row>22</xdr:row>
      <xdr:rowOff>152400</xdr:rowOff>
    </xdr:to>
    <xdr:sp>
      <xdr:nvSpPr>
        <xdr:cNvPr id="1153" name="Line 1153"/>
        <xdr:cNvSpPr>
          <a:spLocks/>
        </xdr:cNvSpPr>
      </xdr:nvSpPr>
      <xdr:spPr>
        <a:xfrm>
          <a:off x="34366200" y="57340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133350</xdr:colOff>
      <xdr:row>22</xdr:row>
      <xdr:rowOff>142875</xdr:rowOff>
    </xdr:from>
    <xdr:to>
      <xdr:col>57</xdr:col>
      <xdr:colOff>333375</xdr:colOff>
      <xdr:row>23</xdr:row>
      <xdr:rowOff>76200</xdr:rowOff>
    </xdr:to>
    <xdr:sp>
      <xdr:nvSpPr>
        <xdr:cNvPr id="1154" name="Line 1154"/>
        <xdr:cNvSpPr>
          <a:spLocks/>
        </xdr:cNvSpPr>
      </xdr:nvSpPr>
      <xdr:spPr>
        <a:xfrm>
          <a:off x="34994850" y="5724525"/>
          <a:ext cx="200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66675</xdr:colOff>
      <xdr:row>23</xdr:row>
      <xdr:rowOff>152400</xdr:rowOff>
    </xdr:from>
    <xdr:to>
      <xdr:col>57</xdr:col>
      <xdr:colOff>9525</xdr:colOff>
      <xdr:row>24</xdr:row>
      <xdr:rowOff>76200</xdr:rowOff>
    </xdr:to>
    <xdr:sp>
      <xdr:nvSpPr>
        <xdr:cNvPr id="1155" name="Line 1155"/>
        <xdr:cNvSpPr>
          <a:spLocks/>
        </xdr:cNvSpPr>
      </xdr:nvSpPr>
      <xdr:spPr>
        <a:xfrm flipH="1" flipV="1">
          <a:off x="34318575" y="5895975"/>
          <a:ext cx="552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209550</xdr:colOff>
      <xdr:row>24</xdr:row>
      <xdr:rowOff>152400</xdr:rowOff>
    </xdr:from>
    <xdr:to>
      <xdr:col>54</xdr:col>
      <xdr:colOff>428625</xdr:colOff>
      <xdr:row>25</xdr:row>
      <xdr:rowOff>57150</xdr:rowOff>
    </xdr:to>
    <xdr:sp>
      <xdr:nvSpPr>
        <xdr:cNvPr id="1156" name="Line 1156"/>
        <xdr:cNvSpPr>
          <a:spLocks/>
        </xdr:cNvSpPr>
      </xdr:nvSpPr>
      <xdr:spPr>
        <a:xfrm flipH="1">
          <a:off x="33242250" y="6057900"/>
          <a:ext cx="219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</xdr:colOff>
      <xdr:row>27</xdr:row>
      <xdr:rowOff>152400</xdr:rowOff>
    </xdr:from>
    <xdr:to>
      <xdr:col>51</xdr:col>
      <xdr:colOff>9525</xdr:colOff>
      <xdr:row>27</xdr:row>
      <xdr:rowOff>152400</xdr:rowOff>
    </xdr:to>
    <xdr:sp>
      <xdr:nvSpPr>
        <xdr:cNvPr id="1157" name="Line 1157"/>
        <xdr:cNvSpPr>
          <a:spLocks/>
        </xdr:cNvSpPr>
      </xdr:nvSpPr>
      <xdr:spPr>
        <a:xfrm>
          <a:off x="30622875" y="6581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24</xdr:row>
      <xdr:rowOff>57150</xdr:rowOff>
    </xdr:from>
    <xdr:to>
      <xdr:col>52</xdr:col>
      <xdr:colOff>190500</xdr:colOff>
      <xdr:row>27</xdr:row>
      <xdr:rowOff>152400</xdr:rowOff>
    </xdr:to>
    <xdr:sp>
      <xdr:nvSpPr>
        <xdr:cNvPr id="1158" name="Line 1158"/>
        <xdr:cNvSpPr>
          <a:spLocks/>
        </xdr:cNvSpPr>
      </xdr:nvSpPr>
      <xdr:spPr>
        <a:xfrm flipV="1">
          <a:off x="31213425" y="5962650"/>
          <a:ext cx="7905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115</xdr:row>
      <xdr:rowOff>152400</xdr:rowOff>
    </xdr:from>
    <xdr:to>
      <xdr:col>57</xdr:col>
      <xdr:colOff>533400</xdr:colOff>
      <xdr:row>115</xdr:row>
      <xdr:rowOff>152400</xdr:rowOff>
    </xdr:to>
    <xdr:sp>
      <xdr:nvSpPr>
        <xdr:cNvPr id="1159" name="Line 1159"/>
        <xdr:cNvSpPr>
          <a:spLocks/>
        </xdr:cNvSpPr>
      </xdr:nvSpPr>
      <xdr:spPr>
        <a:xfrm>
          <a:off x="34270950" y="208692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523875</xdr:colOff>
      <xdr:row>113</xdr:row>
      <xdr:rowOff>152400</xdr:rowOff>
    </xdr:from>
    <xdr:to>
      <xdr:col>58</xdr:col>
      <xdr:colOff>19050</xdr:colOff>
      <xdr:row>115</xdr:row>
      <xdr:rowOff>152400</xdr:rowOff>
    </xdr:to>
    <xdr:sp>
      <xdr:nvSpPr>
        <xdr:cNvPr id="1160" name="Line 1160"/>
        <xdr:cNvSpPr>
          <a:spLocks/>
        </xdr:cNvSpPr>
      </xdr:nvSpPr>
      <xdr:spPr>
        <a:xfrm flipV="1">
          <a:off x="35385375" y="20545425"/>
          <a:ext cx="1047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123</xdr:row>
      <xdr:rowOff>0</xdr:rowOff>
    </xdr:from>
    <xdr:to>
      <xdr:col>57</xdr:col>
      <xdr:colOff>581025</xdr:colOff>
      <xdr:row>123</xdr:row>
      <xdr:rowOff>0</xdr:rowOff>
    </xdr:to>
    <xdr:sp>
      <xdr:nvSpPr>
        <xdr:cNvPr id="1161" name="Line 1161"/>
        <xdr:cNvSpPr>
          <a:spLocks/>
        </xdr:cNvSpPr>
      </xdr:nvSpPr>
      <xdr:spPr>
        <a:xfrm>
          <a:off x="34261425" y="220122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581025</xdr:colOff>
      <xdr:row>120</xdr:row>
      <xdr:rowOff>85725</xdr:rowOff>
    </xdr:from>
    <xdr:to>
      <xdr:col>58</xdr:col>
      <xdr:colOff>9525</xdr:colOff>
      <xdr:row>123</xdr:row>
      <xdr:rowOff>0</xdr:rowOff>
    </xdr:to>
    <xdr:sp>
      <xdr:nvSpPr>
        <xdr:cNvPr id="1162" name="Line 1162"/>
        <xdr:cNvSpPr>
          <a:spLocks/>
        </xdr:cNvSpPr>
      </xdr:nvSpPr>
      <xdr:spPr>
        <a:xfrm flipV="1">
          <a:off x="35442525" y="21612225"/>
          <a:ext cx="38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130</xdr:row>
      <xdr:rowOff>47625</xdr:rowOff>
    </xdr:from>
    <xdr:to>
      <xdr:col>36</xdr:col>
      <xdr:colOff>361950</xdr:colOff>
      <xdr:row>130</xdr:row>
      <xdr:rowOff>47625</xdr:rowOff>
    </xdr:to>
    <xdr:sp>
      <xdr:nvSpPr>
        <xdr:cNvPr id="1163" name="Line 1163"/>
        <xdr:cNvSpPr>
          <a:spLocks/>
        </xdr:cNvSpPr>
      </xdr:nvSpPr>
      <xdr:spPr>
        <a:xfrm flipH="1">
          <a:off x="22059900" y="2319337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495300</xdr:colOff>
      <xdr:row>123</xdr:row>
      <xdr:rowOff>142875</xdr:rowOff>
    </xdr:from>
    <xdr:to>
      <xdr:col>36</xdr:col>
      <xdr:colOff>114300</xdr:colOff>
      <xdr:row>125</xdr:row>
      <xdr:rowOff>47625</xdr:rowOff>
    </xdr:to>
    <xdr:sp>
      <xdr:nvSpPr>
        <xdr:cNvPr id="1164" name="Rectangle 1164"/>
        <xdr:cNvSpPr>
          <a:spLocks/>
        </xdr:cNvSpPr>
      </xdr:nvSpPr>
      <xdr:spPr>
        <a:xfrm>
          <a:off x="21945600" y="221551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361950</xdr:colOff>
      <xdr:row>128</xdr:row>
      <xdr:rowOff>9525</xdr:rowOff>
    </xdr:from>
    <xdr:to>
      <xdr:col>37</xdr:col>
      <xdr:colOff>9525</xdr:colOff>
      <xdr:row>133</xdr:row>
      <xdr:rowOff>38100</xdr:rowOff>
    </xdr:to>
    <xdr:sp>
      <xdr:nvSpPr>
        <xdr:cNvPr id="1165" name="Line 1165"/>
        <xdr:cNvSpPr>
          <a:spLocks/>
        </xdr:cNvSpPr>
      </xdr:nvSpPr>
      <xdr:spPr>
        <a:xfrm flipV="1">
          <a:off x="22421850" y="22831425"/>
          <a:ext cx="2571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247650</xdr:colOff>
      <xdr:row>122</xdr:row>
      <xdr:rowOff>0</xdr:rowOff>
    </xdr:from>
    <xdr:to>
      <xdr:col>32</xdr:col>
      <xdr:colOff>28575</xdr:colOff>
      <xdr:row>126</xdr:row>
      <xdr:rowOff>9525</xdr:rowOff>
    </xdr:to>
    <xdr:sp>
      <xdr:nvSpPr>
        <xdr:cNvPr id="1166" name="Line 1166"/>
        <xdr:cNvSpPr>
          <a:spLocks/>
        </xdr:cNvSpPr>
      </xdr:nvSpPr>
      <xdr:spPr>
        <a:xfrm flipV="1">
          <a:off x="19259550" y="21850350"/>
          <a:ext cx="390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138</xdr:row>
      <xdr:rowOff>66675</xdr:rowOff>
    </xdr:from>
    <xdr:to>
      <xdr:col>29</xdr:col>
      <xdr:colOff>114300</xdr:colOff>
      <xdr:row>140</xdr:row>
      <xdr:rowOff>142875</xdr:rowOff>
    </xdr:to>
    <xdr:sp>
      <xdr:nvSpPr>
        <xdr:cNvPr id="1167" name="Rectangle 1167"/>
        <xdr:cNvSpPr>
          <a:spLocks/>
        </xdr:cNvSpPr>
      </xdr:nvSpPr>
      <xdr:spPr>
        <a:xfrm>
          <a:off x="17192625" y="24507825"/>
          <a:ext cx="714375" cy="400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м-н                            "Гермес"</a:t>
          </a:r>
        </a:p>
      </xdr:txBody>
    </xdr:sp>
    <xdr:clientData/>
  </xdr:twoCellAnchor>
  <xdr:twoCellAnchor>
    <xdr:from>
      <xdr:col>28</xdr:col>
      <xdr:colOff>352425</xdr:colOff>
      <xdr:row>134</xdr:row>
      <xdr:rowOff>85725</xdr:rowOff>
    </xdr:from>
    <xdr:to>
      <xdr:col>28</xdr:col>
      <xdr:colOff>352425</xdr:colOff>
      <xdr:row>138</xdr:row>
      <xdr:rowOff>66675</xdr:rowOff>
    </xdr:to>
    <xdr:sp>
      <xdr:nvSpPr>
        <xdr:cNvPr id="1168" name="Line 1168"/>
        <xdr:cNvSpPr>
          <a:spLocks/>
        </xdr:cNvSpPr>
      </xdr:nvSpPr>
      <xdr:spPr>
        <a:xfrm>
          <a:off x="17535525" y="238791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</xdr:colOff>
      <xdr:row>138</xdr:row>
      <xdr:rowOff>0</xdr:rowOff>
    </xdr:from>
    <xdr:to>
      <xdr:col>30</xdr:col>
      <xdr:colOff>171450</xdr:colOff>
      <xdr:row>138</xdr:row>
      <xdr:rowOff>0</xdr:rowOff>
    </xdr:to>
    <xdr:sp>
      <xdr:nvSpPr>
        <xdr:cNvPr id="1169" name="Line 1169"/>
        <xdr:cNvSpPr>
          <a:spLocks/>
        </xdr:cNvSpPr>
      </xdr:nvSpPr>
      <xdr:spPr>
        <a:xfrm>
          <a:off x="17811750" y="24441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342900</xdr:colOff>
      <xdr:row>136</xdr:row>
      <xdr:rowOff>28575</xdr:rowOff>
    </xdr:from>
    <xdr:to>
      <xdr:col>29</xdr:col>
      <xdr:colOff>38100</xdr:colOff>
      <xdr:row>138</xdr:row>
      <xdr:rowOff>0</xdr:rowOff>
    </xdr:to>
    <xdr:sp>
      <xdr:nvSpPr>
        <xdr:cNvPr id="1170" name="Line 1170"/>
        <xdr:cNvSpPr>
          <a:spLocks/>
        </xdr:cNvSpPr>
      </xdr:nvSpPr>
      <xdr:spPr>
        <a:xfrm flipH="1" flipV="1">
          <a:off x="17526000" y="24145875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144</xdr:row>
      <xdr:rowOff>0</xdr:rowOff>
    </xdr:from>
    <xdr:to>
      <xdr:col>24</xdr:col>
      <xdr:colOff>142875</xdr:colOff>
      <xdr:row>144</xdr:row>
      <xdr:rowOff>0</xdr:rowOff>
    </xdr:to>
    <xdr:sp>
      <xdr:nvSpPr>
        <xdr:cNvPr id="1171" name="Line 1171"/>
        <xdr:cNvSpPr>
          <a:spLocks/>
        </xdr:cNvSpPr>
      </xdr:nvSpPr>
      <xdr:spPr>
        <a:xfrm flipV="1">
          <a:off x="14011275" y="254127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151</xdr:row>
      <xdr:rowOff>95250</xdr:rowOff>
    </xdr:from>
    <xdr:to>
      <xdr:col>21</xdr:col>
      <xdr:colOff>561975</xdr:colOff>
      <xdr:row>151</xdr:row>
      <xdr:rowOff>95250</xdr:rowOff>
    </xdr:to>
    <xdr:sp>
      <xdr:nvSpPr>
        <xdr:cNvPr id="1172" name="Line 1172"/>
        <xdr:cNvSpPr>
          <a:spLocks/>
        </xdr:cNvSpPr>
      </xdr:nvSpPr>
      <xdr:spPr>
        <a:xfrm flipH="1">
          <a:off x="13058775" y="26641425"/>
          <a:ext cx="41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139</xdr:row>
      <xdr:rowOff>66675</xdr:rowOff>
    </xdr:from>
    <xdr:to>
      <xdr:col>11</xdr:col>
      <xdr:colOff>38100</xdr:colOff>
      <xdr:row>139</xdr:row>
      <xdr:rowOff>66675</xdr:rowOff>
    </xdr:to>
    <xdr:sp>
      <xdr:nvSpPr>
        <xdr:cNvPr id="1173" name="Line 1173"/>
        <xdr:cNvSpPr>
          <a:spLocks/>
        </xdr:cNvSpPr>
      </xdr:nvSpPr>
      <xdr:spPr>
        <a:xfrm>
          <a:off x="6448425" y="24669750"/>
          <a:ext cx="40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139</xdr:row>
      <xdr:rowOff>104775</xdr:rowOff>
    </xdr:from>
    <xdr:to>
      <xdr:col>11</xdr:col>
      <xdr:colOff>85725</xdr:colOff>
      <xdr:row>139</xdr:row>
      <xdr:rowOff>152400</xdr:rowOff>
    </xdr:to>
    <xdr:sp>
      <xdr:nvSpPr>
        <xdr:cNvPr id="1174" name="Line 1174"/>
        <xdr:cNvSpPr>
          <a:spLocks/>
        </xdr:cNvSpPr>
      </xdr:nvSpPr>
      <xdr:spPr>
        <a:xfrm flipH="1" flipV="1">
          <a:off x="6848475" y="247078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137</xdr:row>
      <xdr:rowOff>0</xdr:rowOff>
    </xdr:from>
    <xdr:to>
      <xdr:col>10</xdr:col>
      <xdr:colOff>590550</xdr:colOff>
      <xdr:row>139</xdr:row>
      <xdr:rowOff>57150</xdr:rowOff>
    </xdr:to>
    <xdr:sp>
      <xdr:nvSpPr>
        <xdr:cNvPr id="1175" name="Line 1175"/>
        <xdr:cNvSpPr>
          <a:spLocks/>
        </xdr:cNvSpPr>
      </xdr:nvSpPr>
      <xdr:spPr>
        <a:xfrm flipH="1">
          <a:off x="6686550" y="24279225"/>
          <a:ext cx="104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141</xdr:row>
      <xdr:rowOff>0</xdr:rowOff>
    </xdr:from>
    <xdr:to>
      <xdr:col>13</xdr:col>
      <xdr:colOff>152400</xdr:colOff>
      <xdr:row>141</xdr:row>
      <xdr:rowOff>0</xdr:rowOff>
    </xdr:to>
    <xdr:sp>
      <xdr:nvSpPr>
        <xdr:cNvPr id="1176" name="Line 1176"/>
        <xdr:cNvSpPr>
          <a:spLocks/>
        </xdr:cNvSpPr>
      </xdr:nvSpPr>
      <xdr:spPr>
        <a:xfrm>
          <a:off x="6943725" y="249269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381000</xdr:colOff>
      <xdr:row>151</xdr:row>
      <xdr:rowOff>104775</xdr:rowOff>
    </xdr:from>
    <xdr:to>
      <xdr:col>21</xdr:col>
      <xdr:colOff>171450</xdr:colOff>
      <xdr:row>151</xdr:row>
      <xdr:rowOff>104775</xdr:rowOff>
    </xdr:to>
    <xdr:sp>
      <xdr:nvSpPr>
        <xdr:cNvPr id="1177" name="Line 1177"/>
        <xdr:cNvSpPr>
          <a:spLocks/>
        </xdr:cNvSpPr>
      </xdr:nvSpPr>
      <xdr:spPr>
        <a:xfrm flipH="1">
          <a:off x="12077700" y="26650950"/>
          <a:ext cx="100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149</xdr:row>
      <xdr:rowOff>0</xdr:rowOff>
    </xdr:from>
    <xdr:to>
      <xdr:col>22</xdr:col>
      <xdr:colOff>581025</xdr:colOff>
      <xdr:row>149</xdr:row>
      <xdr:rowOff>0</xdr:rowOff>
    </xdr:to>
    <xdr:sp>
      <xdr:nvSpPr>
        <xdr:cNvPr id="1178" name="Line 1178"/>
        <xdr:cNvSpPr>
          <a:spLocks/>
        </xdr:cNvSpPr>
      </xdr:nvSpPr>
      <xdr:spPr>
        <a:xfrm>
          <a:off x="13544550" y="26222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149</xdr:row>
      <xdr:rowOff>9525</xdr:rowOff>
    </xdr:from>
    <xdr:to>
      <xdr:col>22</xdr:col>
      <xdr:colOff>9525</xdr:colOff>
      <xdr:row>151</xdr:row>
      <xdr:rowOff>85725</xdr:rowOff>
    </xdr:to>
    <xdr:sp>
      <xdr:nvSpPr>
        <xdr:cNvPr id="1179" name="Line 1179"/>
        <xdr:cNvSpPr>
          <a:spLocks/>
        </xdr:cNvSpPr>
      </xdr:nvSpPr>
      <xdr:spPr>
        <a:xfrm flipH="1">
          <a:off x="13239750" y="26231850"/>
          <a:ext cx="295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152</xdr:row>
      <xdr:rowOff>133350</xdr:rowOff>
    </xdr:from>
    <xdr:to>
      <xdr:col>19</xdr:col>
      <xdr:colOff>295275</xdr:colOff>
      <xdr:row>154</xdr:row>
      <xdr:rowOff>9525</xdr:rowOff>
    </xdr:to>
    <xdr:sp>
      <xdr:nvSpPr>
        <xdr:cNvPr id="1180" name="Line 1180"/>
        <xdr:cNvSpPr>
          <a:spLocks/>
        </xdr:cNvSpPr>
      </xdr:nvSpPr>
      <xdr:spPr>
        <a:xfrm flipH="1" flipV="1">
          <a:off x="11782425" y="26841450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571500</xdr:colOff>
      <xdr:row>112</xdr:row>
      <xdr:rowOff>28575</xdr:rowOff>
    </xdr:from>
    <xdr:to>
      <xdr:col>49</xdr:col>
      <xdr:colOff>57150</xdr:colOff>
      <xdr:row>112</xdr:row>
      <xdr:rowOff>28575</xdr:rowOff>
    </xdr:to>
    <xdr:sp>
      <xdr:nvSpPr>
        <xdr:cNvPr id="1181" name="Line 1181"/>
        <xdr:cNvSpPr>
          <a:spLocks/>
        </xdr:cNvSpPr>
      </xdr:nvSpPr>
      <xdr:spPr>
        <a:xfrm>
          <a:off x="29337000" y="202596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304800</xdr:colOff>
      <xdr:row>125</xdr:row>
      <xdr:rowOff>57150</xdr:rowOff>
    </xdr:from>
    <xdr:to>
      <xdr:col>45</xdr:col>
      <xdr:colOff>533400</xdr:colOff>
      <xdr:row>126</xdr:row>
      <xdr:rowOff>123825</xdr:rowOff>
    </xdr:to>
    <xdr:sp>
      <xdr:nvSpPr>
        <xdr:cNvPr id="1182" name="Rectangle 1182"/>
        <xdr:cNvSpPr>
          <a:spLocks/>
        </xdr:cNvSpPr>
      </xdr:nvSpPr>
      <xdr:spPr>
        <a:xfrm>
          <a:off x="27851100" y="2239327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128</xdr:row>
      <xdr:rowOff>0</xdr:rowOff>
    </xdr:from>
    <xdr:to>
      <xdr:col>44</xdr:col>
      <xdr:colOff>257175</xdr:colOff>
      <xdr:row>129</xdr:row>
      <xdr:rowOff>66675</xdr:rowOff>
    </xdr:to>
    <xdr:sp>
      <xdr:nvSpPr>
        <xdr:cNvPr id="1183" name="Rectangle 1183"/>
        <xdr:cNvSpPr>
          <a:spLocks/>
        </xdr:cNvSpPr>
      </xdr:nvSpPr>
      <xdr:spPr>
        <a:xfrm>
          <a:off x="26965275" y="2282190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342900</xdr:colOff>
      <xdr:row>101</xdr:row>
      <xdr:rowOff>114300</xdr:rowOff>
    </xdr:from>
    <xdr:to>
      <xdr:col>36</xdr:col>
      <xdr:colOff>523875</xdr:colOff>
      <xdr:row>101</xdr:row>
      <xdr:rowOff>114300</xdr:rowOff>
    </xdr:to>
    <xdr:sp>
      <xdr:nvSpPr>
        <xdr:cNvPr id="1184" name="Line 1184"/>
        <xdr:cNvSpPr>
          <a:spLocks/>
        </xdr:cNvSpPr>
      </xdr:nvSpPr>
      <xdr:spPr>
        <a:xfrm flipH="1">
          <a:off x="22402800" y="18564225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101</xdr:row>
      <xdr:rowOff>76200</xdr:rowOff>
    </xdr:from>
    <xdr:to>
      <xdr:col>36</xdr:col>
      <xdr:colOff>590550</xdr:colOff>
      <xdr:row>102</xdr:row>
      <xdr:rowOff>19050</xdr:rowOff>
    </xdr:to>
    <xdr:sp>
      <xdr:nvSpPr>
        <xdr:cNvPr id="1185" name="Oval 1185"/>
        <xdr:cNvSpPr>
          <a:spLocks/>
        </xdr:cNvSpPr>
      </xdr:nvSpPr>
      <xdr:spPr>
        <a:xfrm>
          <a:off x="22545675" y="18526125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352425</xdr:colOff>
      <xdr:row>101</xdr:row>
      <xdr:rowOff>104775</xdr:rowOff>
    </xdr:from>
    <xdr:to>
      <xdr:col>36</xdr:col>
      <xdr:colOff>438150</xdr:colOff>
      <xdr:row>103</xdr:row>
      <xdr:rowOff>38100</xdr:rowOff>
    </xdr:to>
    <xdr:sp>
      <xdr:nvSpPr>
        <xdr:cNvPr id="1186" name="Line 1186"/>
        <xdr:cNvSpPr>
          <a:spLocks/>
        </xdr:cNvSpPr>
      </xdr:nvSpPr>
      <xdr:spPr>
        <a:xfrm flipV="1">
          <a:off x="22412325" y="18554700"/>
          <a:ext cx="857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428625</xdr:colOff>
      <xdr:row>99</xdr:row>
      <xdr:rowOff>9525</xdr:rowOff>
    </xdr:from>
    <xdr:to>
      <xdr:col>36</xdr:col>
      <xdr:colOff>9525</xdr:colOff>
      <xdr:row>104</xdr:row>
      <xdr:rowOff>104775</xdr:rowOff>
    </xdr:to>
    <xdr:sp>
      <xdr:nvSpPr>
        <xdr:cNvPr id="1187" name="Line 1187"/>
        <xdr:cNvSpPr>
          <a:spLocks/>
        </xdr:cNvSpPr>
      </xdr:nvSpPr>
      <xdr:spPr>
        <a:xfrm>
          <a:off x="21878925" y="18135600"/>
          <a:ext cx="1905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99</xdr:row>
      <xdr:rowOff>19050</xdr:rowOff>
    </xdr:from>
    <xdr:to>
      <xdr:col>35</xdr:col>
      <xdr:colOff>419100</xdr:colOff>
      <xdr:row>100</xdr:row>
      <xdr:rowOff>95250</xdr:rowOff>
    </xdr:to>
    <xdr:sp>
      <xdr:nvSpPr>
        <xdr:cNvPr id="1188" name="Line 1188"/>
        <xdr:cNvSpPr>
          <a:spLocks/>
        </xdr:cNvSpPr>
      </xdr:nvSpPr>
      <xdr:spPr>
        <a:xfrm flipH="1">
          <a:off x="21507450" y="18145125"/>
          <a:ext cx="361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495300</xdr:colOff>
      <xdr:row>79</xdr:row>
      <xdr:rowOff>142875</xdr:rowOff>
    </xdr:from>
    <xdr:to>
      <xdr:col>28</xdr:col>
      <xdr:colOff>114300</xdr:colOff>
      <xdr:row>81</xdr:row>
      <xdr:rowOff>47625</xdr:rowOff>
    </xdr:to>
    <xdr:sp>
      <xdr:nvSpPr>
        <xdr:cNvPr id="1189" name="Rectangle 1189"/>
        <xdr:cNvSpPr>
          <a:spLocks/>
        </xdr:cNvSpPr>
      </xdr:nvSpPr>
      <xdr:spPr>
        <a:xfrm>
          <a:off x="17068800" y="14992350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82</xdr:row>
      <xdr:rowOff>57150</xdr:rowOff>
    </xdr:from>
    <xdr:to>
      <xdr:col>29</xdr:col>
      <xdr:colOff>19050</xdr:colOff>
      <xdr:row>82</xdr:row>
      <xdr:rowOff>95250</xdr:rowOff>
    </xdr:to>
    <xdr:sp>
      <xdr:nvSpPr>
        <xdr:cNvPr id="1190" name="Line 1190"/>
        <xdr:cNvSpPr>
          <a:spLocks/>
        </xdr:cNvSpPr>
      </xdr:nvSpPr>
      <xdr:spPr>
        <a:xfrm flipH="1" flipV="1">
          <a:off x="17183100" y="15392400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361950</xdr:colOff>
      <xdr:row>76</xdr:row>
      <xdr:rowOff>0</xdr:rowOff>
    </xdr:from>
    <xdr:to>
      <xdr:col>27</xdr:col>
      <xdr:colOff>457200</xdr:colOff>
      <xdr:row>80</xdr:row>
      <xdr:rowOff>123825</xdr:rowOff>
    </xdr:to>
    <xdr:sp>
      <xdr:nvSpPr>
        <xdr:cNvPr id="1191" name="Line 1191"/>
        <xdr:cNvSpPr>
          <a:spLocks/>
        </xdr:cNvSpPr>
      </xdr:nvSpPr>
      <xdr:spPr>
        <a:xfrm flipH="1">
          <a:off x="16935450" y="14363700"/>
          <a:ext cx="95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59</xdr:row>
      <xdr:rowOff>114300</xdr:rowOff>
    </xdr:from>
    <xdr:to>
      <xdr:col>28</xdr:col>
      <xdr:colOff>9525</xdr:colOff>
      <xdr:row>62</xdr:row>
      <xdr:rowOff>9525</xdr:rowOff>
    </xdr:to>
    <xdr:sp>
      <xdr:nvSpPr>
        <xdr:cNvPr id="1192" name="Line 1192"/>
        <xdr:cNvSpPr>
          <a:spLocks/>
        </xdr:cNvSpPr>
      </xdr:nvSpPr>
      <xdr:spPr>
        <a:xfrm flipH="1" flipV="1">
          <a:off x="17192625" y="11725275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60</xdr:row>
      <xdr:rowOff>152400</xdr:rowOff>
    </xdr:from>
    <xdr:to>
      <xdr:col>29</xdr:col>
      <xdr:colOff>9525</xdr:colOff>
      <xdr:row>61</xdr:row>
      <xdr:rowOff>38100</xdr:rowOff>
    </xdr:to>
    <xdr:sp>
      <xdr:nvSpPr>
        <xdr:cNvPr id="1193" name="Line 1193"/>
        <xdr:cNvSpPr>
          <a:spLocks/>
        </xdr:cNvSpPr>
      </xdr:nvSpPr>
      <xdr:spPr>
        <a:xfrm flipH="1">
          <a:off x="17192625" y="1192530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47</xdr:row>
      <xdr:rowOff>19050</xdr:rowOff>
    </xdr:from>
    <xdr:to>
      <xdr:col>28</xdr:col>
      <xdr:colOff>0</xdr:colOff>
      <xdr:row>49</xdr:row>
      <xdr:rowOff>114300</xdr:rowOff>
    </xdr:to>
    <xdr:sp>
      <xdr:nvSpPr>
        <xdr:cNvPr id="1194" name="Line 1194"/>
        <xdr:cNvSpPr>
          <a:spLocks/>
        </xdr:cNvSpPr>
      </xdr:nvSpPr>
      <xdr:spPr>
        <a:xfrm>
          <a:off x="16592550" y="9686925"/>
          <a:ext cx="590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171450</xdr:colOff>
      <xdr:row>59</xdr:row>
      <xdr:rowOff>57150</xdr:rowOff>
    </xdr:from>
    <xdr:to>
      <xdr:col>27</xdr:col>
      <xdr:colOff>381000</xdr:colOff>
      <xdr:row>60</xdr:row>
      <xdr:rowOff>142875</xdr:rowOff>
    </xdr:to>
    <xdr:sp>
      <xdr:nvSpPr>
        <xdr:cNvPr id="1195" name="Line 1195"/>
        <xdr:cNvSpPr>
          <a:spLocks/>
        </xdr:cNvSpPr>
      </xdr:nvSpPr>
      <xdr:spPr>
        <a:xfrm flipV="1">
          <a:off x="16744950" y="11668125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476250</xdr:colOff>
      <xdr:row>55</xdr:row>
      <xdr:rowOff>0</xdr:rowOff>
    </xdr:from>
    <xdr:to>
      <xdr:col>24</xdr:col>
      <xdr:colOff>28575</xdr:colOff>
      <xdr:row>58</xdr:row>
      <xdr:rowOff>0</xdr:rowOff>
    </xdr:to>
    <xdr:sp>
      <xdr:nvSpPr>
        <xdr:cNvPr id="1196" name="Line 1196"/>
        <xdr:cNvSpPr>
          <a:spLocks/>
        </xdr:cNvSpPr>
      </xdr:nvSpPr>
      <xdr:spPr>
        <a:xfrm flipH="1" flipV="1">
          <a:off x="14611350" y="10963275"/>
          <a:ext cx="161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552450</xdr:colOff>
      <xdr:row>90</xdr:row>
      <xdr:rowOff>104775</xdr:rowOff>
    </xdr:from>
    <xdr:to>
      <xdr:col>66</xdr:col>
      <xdr:colOff>552450</xdr:colOff>
      <xdr:row>91</xdr:row>
      <xdr:rowOff>28575</xdr:rowOff>
    </xdr:to>
    <xdr:sp>
      <xdr:nvSpPr>
        <xdr:cNvPr id="1197" name="Line 1197"/>
        <xdr:cNvSpPr>
          <a:spLocks/>
        </xdr:cNvSpPr>
      </xdr:nvSpPr>
      <xdr:spPr>
        <a:xfrm>
          <a:off x="40900350" y="167354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190500</xdr:colOff>
      <xdr:row>101</xdr:row>
      <xdr:rowOff>104775</xdr:rowOff>
    </xdr:from>
    <xdr:to>
      <xdr:col>36</xdr:col>
      <xdr:colOff>114300</xdr:colOff>
      <xdr:row>101</xdr:row>
      <xdr:rowOff>104775</xdr:rowOff>
    </xdr:to>
    <xdr:sp>
      <xdr:nvSpPr>
        <xdr:cNvPr id="1198" name="Line 1198"/>
        <xdr:cNvSpPr>
          <a:spLocks/>
        </xdr:cNvSpPr>
      </xdr:nvSpPr>
      <xdr:spPr>
        <a:xfrm flipH="1">
          <a:off x="21640800" y="18554700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101</xdr:row>
      <xdr:rowOff>114300</xdr:rowOff>
    </xdr:from>
    <xdr:to>
      <xdr:col>35</xdr:col>
      <xdr:colOff>228600</xdr:colOff>
      <xdr:row>105</xdr:row>
      <xdr:rowOff>66675</xdr:rowOff>
    </xdr:to>
    <xdr:sp>
      <xdr:nvSpPr>
        <xdr:cNvPr id="1199" name="Line 1199"/>
        <xdr:cNvSpPr>
          <a:spLocks/>
        </xdr:cNvSpPr>
      </xdr:nvSpPr>
      <xdr:spPr>
        <a:xfrm flipH="1">
          <a:off x="21478875" y="18564225"/>
          <a:ext cx="2000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105</xdr:row>
      <xdr:rowOff>66675</xdr:rowOff>
    </xdr:from>
    <xdr:to>
      <xdr:col>35</xdr:col>
      <xdr:colOff>66675</xdr:colOff>
      <xdr:row>107</xdr:row>
      <xdr:rowOff>38100</xdr:rowOff>
    </xdr:to>
    <xdr:sp>
      <xdr:nvSpPr>
        <xdr:cNvPr id="1200" name="Rectangle 1200"/>
        <xdr:cNvSpPr>
          <a:spLocks/>
        </xdr:cNvSpPr>
      </xdr:nvSpPr>
      <xdr:spPr>
        <a:xfrm>
          <a:off x="20850225" y="19164300"/>
          <a:ext cx="666750" cy="295275"/>
        </a:xfrm>
        <a:prstGeom prst="rect">
          <a:avLst/>
        </a:prstGeom>
        <a:solidFill>
          <a:srgbClr val="FF99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 ПУ</a:t>
          </a:r>
        </a:p>
      </xdr:txBody>
    </xdr:sp>
    <xdr:clientData/>
  </xdr:twoCellAnchor>
  <xdr:twoCellAnchor>
    <xdr:from>
      <xdr:col>34</xdr:col>
      <xdr:colOff>314325</xdr:colOff>
      <xdr:row>109</xdr:row>
      <xdr:rowOff>123825</xdr:rowOff>
    </xdr:from>
    <xdr:to>
      <xdr:col>35</xdr:col>
      <xdr:colOff>200025</xdr:colOff>
      <xdr:row>113</xdr:row>
      <xdr:rowOff>28575</xdr:rowOff>
    </xdr:to>
    <xdr:sp>
      <xdr:nvSpPr>
        <xdr:cNvPr id="1201" name="Rectangle 1201"/>
        <xdr:cNvSpPr>
          <a:spLocks/>
        </xdr:cNvSpPr>
      </xdr:nvSpPr>
      <xdr:spPr>
        <a:xfrm>
          <a:off x="21155025" y="19869150"/>
          <a:ext cx="495300" cy="552450"/>
        </a:xfrm>
        <a:prstGeom prst="rect">
          <a:avLst/>
        </a:prstGeom>
        <a:solidFill>
          <a:srgbClr val="FF99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Гаражи сельсовета</a:t>
          </a:r>
        </a:p>
      </xdr:txBody>
    </xdr:sp>
    <xdr:clientData/>
  </xdr:twoCellAnchor>
  <xdr:twoCellAnchor>
    <xdr:from>
      <xdr:col>35</xdr:col>
      <xdr:colOff>0</xdr:colOff>
      <xdr:row>107</xdr:row>
      <xdr:rowOff>19050</xdr:rowOff>
    </xdr:from>
    <xdr:to>
      <xdr:col>35</xdr:col>
      <xdr:colOff>9525</xdr:colOff>
      <xdr:row>109</xdr:row>
      <xdr:rowOff>133350</xdr:rowOff>
    </xdr:to>
    <xdr:sp>
      <xdr:nvSpPr>
        <xdr:cNvPr id="1202" name="Line 1202"/>
        <xdr:cNvSpPr>
          <a:spLocks/>
        </xdr:cNvSpPr>
      </xdr:nvSpPr>
      <xdr:spPr>
        <a:xfrm>
          <a:off x="21450300" y="19440525"/>
          <a:ext cx="95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105</xdr:row>
      <xdr:rowOff>47625</xdr:rowOff>
    </xdr:from>
    <xdr:to>
      <xdr:col>35</xdr:col>
      <xdr:colOff>19050</xdr:colOff>
      <xdr:row>107</xdr:row>
      <xdr:rowOff>28575</xdr:rowOff>
    </xdr:to>
    <xdr:sp>
      <xdr:nvSpPr>
        <xdr:cNvPr id="1203" name="Line 1203"/>
        <xdr:cNvSpPr>
          <a:spLocks/>
        </xdr:cNvSpPr>
      </xdr:nvSpPr>
      <xdr:spPr>
        <a:xfrm flipH="1">
          <a:off x="21450300" y="19145250"/>
          <a:ext cx="19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19050</xdr:colOff>
      <xdr:row>58</xdr:row>
      <xdr:rowOff>38100</xdr:rowOff>
    </xdr:from>
    <xdr:to>
      <xdr:col>71</xdr:col>
      <xdr:colOff>342900</xdr:colOff>
      <xdr:row>60</xdr:row>
      <xdr:rowOff>28575</xdr:rowOff>
    </xdr:to>
    <xdr:sp>
      <xdr:nvSpPr>
        <xdr:cNvPr id="1204" name="Line 1204"/>
        <xdr:cNvSpPr>
          <a:spLocks/>
        </xdr:cNvSpPr>
      </xdr:nvSpPr>
      <xdr:spPr>
        <a:xfrm>
          <a:off x="43414950" y="11487150"/>
          <a:ext cx="323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85725</xdr:colOff>
      <xdr:row>58</xdr:row>
      <xdr:rowOff>9525</xdr:rowOff>
    </xdr:from>
    <xdr:to>
      <xdr:col>71</xdr:col>
      <xdr:colOff>295275</xdr:colOff>
      <xdr:row>60</xdr:row>
      <xdr:rowOff>85725</xdr:rowOff>
    </xdr:to>
    <xdr:sp>
      <xdr:nvSpPr>
        <xdr:cNvPr id="1205" name="Line 1205"/>
        <xdr:cNvSpPr>
          <a:spLocks/>
        </xdr:cNvSpPr>
      </xdr:nvSpPr>
      <xdr:spPr>
        <a:xfrm flipH="1">
          <a:off x="43481625" y="11458575"/>
          <a:ext cx="209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74</xdr:row>
      <xdr:rowOff>9525</xdr:rowOff>
    </xdr:from>
    <xdr:to>
      <xdr:col>52</xdr:col>
      <xdr:colOff>180975</xdr:colOff>
      <xdr:row>74</xdr:row>
      <xdr:rowOff>9525</xdr:rowOff>
    </xdr:to>
    <xdr:sp>
      <xdr:nvSpPr>
        <xdr:cNvPr id="1206" name="Line 1206"/>
        <xdr:cNvSpPr>
          <a:spLocks/>
        </xdr:cNvSpPr>
      </xdr:nvSpPr>
      <xdr:spPr>
        <a:xfrm>
          <a:off x="31213425" y="140493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600075</xdr:colOff>
      <xdr:row>73</xdr:row>
      <xdr:rowOff>0</xdr:rowOff>
    </xdr:from>
    <xdr:to>
      <xdr:col>56</xdr:col>
      <xdr:colOff>66675</xdr:colOff>
      <xdr:row>73</xdr:row>
      <xdr:rowOff>0</xdr:rowOff>
    </xdr:to>
    <xdr:sp>
      <xdr:nvSpPr>
        <xdr:cNvPr id="1207" name="Line 1207"/>
        <xdr:cNvSpPr>
          <a:spLocks/>
        </xdr:cNvSpPr>
      </xdr:nvSpPr>
      <xdr:spPr>
        <a:xfrm>
          <a:off x="33632775" y="138779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209550</xdr:colOff>
      <xdr:row>73</xdr:row>
      <xdr:rowOff>9525</xdr:rowOff>
    </xdr:from>
    <xdr:to>
      <xdr:col>55</xdr:col>
      <xdr:colOff>0</xdr:colOff>
      <xdr:row>74</xdr:row>
      <xdr:rowOff>152400</xdr:rowOff>
    </xdr:to>
    <xdr:sp>
      <xdr:nvSpPr>
        <xdr:cNvPr id="1208" name="Line 1208"/>
        <xdr:cNvSpPr>
          <a:spLocks/>
        </xdr:cNvSpPr>
      </xdr:nvSpPr>
      <xdr:spPr>
        <a:xfrm flipV="1">
          <a:off x="33242250" y="13887450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115</xdr:row>
      <xdr:rowOff>0</xdr:rowOff>
    </xdr:from>
    <xdr:to>
      <xdr:col>8</xdr:col>
      <xdr:colOff>590550</xdr:colOff>
      <xdr:row>115</xdr:row>
      <xdr:rowOff>0</xdr:rowOff>
    </xdr:to>
    <xdr:sp>
      <xdr:nvSpPr>
        <xdr:cNvPr id="1209" name="Line 1209"/>
        <xdr:cNvSpPr>
          <a:spLocks/>
        </xdr:cNvSpPr>
      </xdr:nvSpPr>
      <xdr:spPr>
        <a:xfrm>
          <a:off x="4981575" y="20716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112</xdr:row>
      <xdr:rowOff>0</xdr:rowOff>
    </xdr:from>
    <xdr:to>
      <xdr:col>10</xdr:col>
      <xdr:colOff>523875</xdr:colOff>
      <xdr:row>115</xdr:row>
      <xdr:rowOff>0</xdr:rowOff>
    </xdr:to>
    <xdr:sp>
      <xdr:nvSpPr>
        <xdr:cNvPr id="1210" name="Line 1210"/>
        <xdr:cNvSpPr>
          <a:spLocks/>
        </xdr:cNvSpPr>
      </xdr:nvSpPr>
      <xdr:spPr>
        <a:xfrm flipV="1">
          <a:off x="5581650" y="20231100"/>
          <a:ext cx="11430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115</xdr:row>
      <xdr:rowOff>9525</xdr:rowOff>
    </xdr:from>
    <xdr:to>
      <xdr:col>10</xdr:col>
      <xdr:colOff>200025</xdr:colOff>
      <xdr:row>117</xdr:row>
      <xdr:rowOff>19050</xdr:rowOff>
    </xdr:to>
    <xdr:sp>
      <xdr:nvSpPr>
        <xdr:cNvPr id="1211" name="Line 1211"/>
        <xdr:cNvSpPr>
          <a:spLocks/>
        </xdr:cNvSpPr>
      </xdr:nvSpPr>
      <xdr:spPr>
        <a:xfrm>
          <a:off x="5572125" y="20726400"/>
          <a:ext cx="828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115</xdr:row>
      <xdr:rowOff>0</xdr:rowOff>
    </xdr:from>
    <xdr:to>
      <xdr:col>10</xdr:col>
      <xdr:colOff>409575</xdr:colOff>
      <xdr:row>119</xdr:row>
      <xdr:rowOff>104775</xdr:rowOff>
    </xdr:to>
    <xdr:sp>
      <xdr:nvSpPr>
        <xdr:cNvPr id="1212" name="Line 1212"/>
        <xdr:cNvSpPr>
          <a:spLocks/>
        </xdr:cNvSpPr>
      </xdr:nvSpPr>
      <xdr:spPr>
        <a:xfrm>
          <a:off x="4991100" y="20716875"/>
          <a:ext cx="16192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131</xdr:row>
      <xdr:rowOff>9525</xdr:rowOff>
    </xdr:from>
    <xdr:to>
      <xdr:col>2</xdr:col>
      <xdr:colOff>571500</xdr:colOff>
      <xdr:row>131</xdr:row>
      <xdr:rowOff>9525</xdr:rowOff>
    </xdr:to>
    <xdr:sp>
      <xdr:nvSpPr>
        <xdr:cNvPr id="1213" name="Line 1213"/>
        <xdr:cNvSpPr>
          <a:spLocks/>
        </xdr:cNvSpPr>
      </xdr:nvSpPr>
      <xdr:spPr>
        <a:xfrm>
          <a:off x="838200" y="2331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190500</xdr:colOff>
      <xdr:row>71</xdr:row>
      <xdr:rowOff>95250</xdr:rowOff>
    </xdr:from>
    <xdr:to>
      <xdr:col>52</xdr:col>
      <xdr:colOff>190500</xdr:colOff>
      <xdr:row>74</xdr:row>
      <xdr:rowOff>57150</xdr:rowOff>
    </xdr:to>
    <xdr:sp>
      <xdr:nvSpPr>
        <xdr:cNvPr id="1214" name="Line 1214"/>
        <xdr:cNvSpPr>
          <a:spLocks/>
        </xdr:cNvSpPr>
      </xdr:nvSpPr>
      <xdr:spPr>
        <a:xfrm flipV="1">
          <a:off x="32004000" y="13649325"/>
          <a:ext cx="0" cy="447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457200</xdr:colOff>
      <xdr:row>80</xdr:row>
      <xdr:rowOff>66675</xdr:rowOff>
    </xdr:from>
    <xdr:to>
      <xdr:col>65</xdr:col>
      <xdr:colOff>9525</xdr:colOff>
      <xdr:row>81</xdr:row>
      <xdr:rowOff>152400</xdr:rowOff>
    </xdr:to>
    <xdr:sp>
      <xdr:nvSpPr>
        <xdr:cNvPr id="1215" name="Line 1215"/>
        <xdr:cNvSpPr>
          <a:spLocks/>
        </xdr:cNvSpPr>
      </xdr:nvSpPr>
      <xdr:spPr>
        <a:xfrm>
          <a:off x="39585900" y="15078075"/>
          <a:ext cx="1619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81</xdr:row>
      <xdr:rowOff>152400</xdr:rowOff>
    </xdr:from>
    <xdr:to>
      <xdr:col>66</xdr:col>
      <xdr:colOff>238125</xdr:colOff>
      <xdr:row>82</xdr:row>
      <xdr:rowOff>0</xdr:rowOff>
    </xdr:to>
    <xdr:sp>
      <xdr:nvSpPr>
        <xdr:cNvPr id="1216" name="Line 1216"/>
        <xdr:cNvSpPr>
          <a:spLocks/>
        </xdr:cNvSpPr>
      </xdr:nvSpPr>
      <xdr:spPr>
        <a:xfrm flipV="1">
          <a:off x="39757350" y="15325725"/>
          <a:ext cx="828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190500</xdr:colOff>
      <xdr:row>69</xdr:row>
      <xdr:rowOff>76200</xdr:rowOff>
    </xdr:from>
    <xdr:to>
      <xdr:col>65</xdr:col>
      <xdr:colOff>276225</xdr:colOff>
      <xdr:row>69</xdr:row>
      <xdr:rowOff>142875</xdr:rowOff>
    </xdr:to>
    <xdr:sp>
      <xdr:nvSpPr>
        <xdr:cNvPr id="1217" name="Rectangle 1217"/>
        <xdr:cNvSpPr>
          <a:spLocks/>
        </xdr:cNvSpPr>
      </xdr:nvSpPr>
      <xdr:spPr>
        <a:xfrm>
          <a:off x="39928800" y="13306425"/>
          <a:ext cx="857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209550</xdr:colOff>
      <xdr:row>66</xdr:row>
      <xdr:rowOff>28575</xdr:rowOff>
    </xdr:from>
    <xdr:to>
      <xdr:col>65</xdr:col>
      <xdr:colOff>219075</xdr:colOff>
      <xdr:row>69</xdr:row>
      <xdr:rowOff>66675</xdr:rowOff>
    </xdr:to>
    <xdr:sp>
      <xdr:nvSpPr>
        <xdr:cNvPr id="1218" name="Line 1218"/>
        <xdr:cNvSpPr>
          <a:spLocks/>
        </xdr:cNvSpPr>
      </xdr:nvSpPr>
      <xdr:spPr>
        <a:xfrm flipH="1" flipV="1">
          <a:off x="39947850" y="12773025"/>
          <a:ext cx="9525" cy="523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68</xdr:row>
      <xdr:rowOff>0</xdr:rowOff>
    </xdr:from>
    <xdr:to>
      <xdr:col>66</xdr:col>
      <xdr:colOff>19050</xdr:colOff>
      <xdr:row>68</xdr:row>
      <xdr:rowOff>133350</xdr:rowOff>
    </xdr:to>
    <xdr:sp>
      <xdr:nvSpPr>
        <xdr:cNvPr id="1219" name="Line 1219"/>
        <xdr:cNvSpPr>
          <a:spLocks/>
        </xdr:cNvSpPr>
      </xdr:nvSpPr>
      <xdr:spPr>
        <a:xfrm flipH="1">
          <a:off x="39966900" y="13068300"/>
          <a:ext cx="4000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19050</xdr:colOff>
      <xdr:row>68</xdr:row>
      <xdr:rowOff>9525</xdr:rowOff>
    </xdr:from>
    <xdr:to>
      <xdr:col>67</xdr:col>
      <xdr:colOff>180975</xdr:colOff>
      <xdr:row>68</xdr:row>
      <xdr:rowOff>9525</xdr:rowOff>
    </xdr:to>
    <xdr:sp>
      <xdr:nvSpPr>
        <xdr:cNvPr id="1220" name="Line 1220"/>
        <xdr:cNvSpPr>
          <a:spLocks/>
        </xdr:cNvSpPr>
      </xdr:nvSpPr>
      <xdr:spPr>
        <a:xfrm>
          <a:off x="40366950" y="130778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600075</xdr:colOff>
      <xdr:row>100</xdr:row>
      <xdr:rowOff>152400</xdr:rowOff>
    </xdr:from>
    <xdr:to>
      <xdr:col>35</xdr:col>
      <xdr:colOff>438150</xdr:colOff>
      <xdr:row>101</xdr:row>
      <xdr:rowOff>85725</xdr:rowOff>
    </xdr:to>
    <xdr:sp>
      <xdr:nvSpPr>
        <xdr:cNvPr id="1221" name="Line 1221"/>
        <xdr:cNvSpPr>
          <a:spLocks/>
        </xdr:cNvSpPr>
      </xdr:nvSpPr>
      <xdr:spPr>
        <a:xfrm>
          <a:off x="20831175" y="18440400"/>
          <a:ext cx="1057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238125</xdr:colOff>
      <xdr:row>40</xdr:row>
      <xdr:rowOff>47625</xdr:rowOff>
    </xdr:from>
    <xdr:to>
      <xdr:col>62</xdr:col>
      <xdr:colOff>466725</xdr:colOff>
      <xdr:row>41</xdr:row>
      <xdr:rowOff>123825</xdr:rowOff>
    </xdr:to>
    <xdr:sp>
      <xdr:nvSpPr>
        <xdr:cNvPr id="1222" name="Rectangle 1222"/>
        <xdr:cNvSpPr>
          <a:spLocks/>
        </xdr:cNvSpPr>
      </xdr:nvSpPr>
      <xdr:spPr>
        <a:xfrm>
          <a:off x="38147625" y="8582025"/>
          <a:ext cx="2286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304800</xdr:colOff>
      <xdr:row>40</xdr:row>
      <xdr:rowOff>47625</xdr:rowOff>
    </xdr:from>
    <xdr:to>
      <xdr:col>62</xdr:col>
      <xdr:colOff>228600</xdr:colOff>
      <xdr:row>41</xdr:row>
      <xdr:rowOff>0</xdr:rowOff>
    </xdr:to>
    <xdr:sp>
      <xdr:nvSpPr>
        <xdr:cNvPr id="1223" name="Line 1223"/>
        <xdr:cNvSpPr>
          <a:spLocks/>
        </xdr:cNvSpPr>
      </xdr:nvSpPr>
      <xdr:spPr>
        <a:xfrm flipH="1" flipV="1">
          <a:off x="37604700" y="8582025"/>
          <a:ext cx="5334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85725</xdr:colOff>
      <xdr:row>48</xdr:row>
      <xdr:rowOff>114300</xdr:rowOff>
    </xdr:from>
    <xdr:to>
      <xdr:col>63</xdr:col>
      <xdr:colOff>314325</xdr:colOff>
      <xdr:row>50</xdr:row>
      <xdr:rowOff>28575</xdr:rowOff>
    </xdr:to>
    <xdr:sp>
      <xdr:nvSpPr>
        <xdr:cNvPr id="1224" name="Rectangle 1224"/>
        <xdr:cNvSpPr>
          <a:spLocks/>
        </xdr:cNvSpPr>
      </xdr:nvSpPr>
      <xdr:spPr>
        <a:xfrm>
          <a:off x="38604825" y="9944100"/>
          <a:ext cx="2286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314325</xdr:colOff>
      <xdr:row>49</xdr:row>
      <xdr:rowOff>114300</xdr:rowOff>
    </xdr:from>
    <xdr:to>
      <xdr:col>65</xdr:col>
      <xdr:colOff>9525</xdr:colOff>
      <xdr:row>49</xdr:row>
      <xdr:rowOff>142875</xdr:rowOff>
    </xdr:to>
    <xdr:sp>
      <xdr:nvSpPr>
        <xdr:cNvPr id="1225" name="Line 1225"/>
        <xdr:cNvSpPr>
          <a:spLocks/>
        </xdr:cNvSpPr>
      </xdr:nvSpPr>
      <xdr:spPr>
        <a:xfrm flipV="1">
          <a:off x="38833425" y="10106025"/>
          <a:ext cx="914400" cy="28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314325</xdr:colOff>
      <xdr:row>41</xdr:row>
      <xdr:rowOff>114300</xdr:rowOff>
    </xdr:from>
    <xdr:to>
      <xdr:col>63</xdr:col>
      <xdr:colOff>190500</xdr:colOff>
      <xdr:row>48</xdr:row>
      <xdr:rowOff>104775</xdr:rowOff>
    </xdr:to>
    <xdr:sp>
      <xdr:nvSpPr>
        <xdr:cNvPr id="1226" name="Line 1226"/>
        <xdr:cNvSpPr>
          <a:spLocks/>
        </xdr:cNvSpPr>
      </xdr:nvSpPr>
      <xdr:spPr>
        <a:xfrm flipH="1" flipV="1">
          <a:off x="38223825" y="8810625"/>
          <a:ext cx="485775" cy="11239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600075</xdr:colOff>
      <xdr:row>54</xdr:row>
      <xdr:rowOff>9525</xdr:rowOff>
    </xdr:from>
    <xdr:to>
      <xdr:col>62</xdr:col>
      <xdr:colOff>581025</xdr:colOff>
      <xdr:row>54</xdr:row>
      <xdr:rowOff>9525</xdr:rowOff>
    </xdr:to>
    <xdr:sp>
      <xdr:nvSpPr>
        <xdr:cNvPr id="1227" name="Line 1227"/>
        <xdr:cNvSpPr>
          <a:spLocks/>
        </xdr:cNvSpPr>
      </xdr:nvSpPr>
      <xdr:spPr>
        <a:xfrm>
          <a:off x="37899975" y="10810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590550</xdr:colOff>
      <xdr:row>51</xdr:row>
      <xdr:rowOff>133350</xdr:rowOff>
    </xdr:from>
    <xdr:to>
      <xdr:col>63</xdr:col>
      <xdr:colOff>333375</xdr:colOff>
      <xdr:row>54</xdr:row>
      <xdr:rowOff>9525</xdr:rowOff>
    </xdr:to>
    <xdr:sp>
      <xdr:nvSpPr>
        <xdr:cNvPr id="1228" name="Line 1228"/>
        <xdr:cNvSpPr>
          <a:spLocks/>
        </xdr:cNvSpPr>
      </xdr:nvSpPr>
      <xdr:spPr>
        <a:xfrm flipV="1">
          <a:off x="38500050" y="10448925"/>
          <a:ext cx="3524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9525</xdr:colOff>
      <xdr:row>45</xdr:row>
      <xdr:rowOff>0</xdr:rowOff>
    </xdr:from>
    <xdr:to>
      <xdr:col>62</xdr:col>
      <xdr:colOff>552450</xdr:colOff>
      <xdr:row>45</xdr:row>
      <xdr:rowOff>38100</xdr:rowOff>
    </xdr:to>
    <xdr:sp>
      <xdr:nvSpPr>
        <xdr:cNvPr id="1229" name="Line 1229"/>
        <xdr:cNvSpPr>
          <a:spLocks/>
        </xdr:cNvSpPr>
      </xdr:nvSpPr>
      <xdr:spPr>
        <a:xfrm>
          <a:off x="37919025" y="9344025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41</xdr:row>
      <xdr:rowOff>152400</xdr:rowOff>
    </xdr:from>
    <xdr:to>
      <xdr:col>62</xdr:col>
      <xdr:colOff>28575</xdr:colOff>
      <xdr:row>41</xdr:row>
      <xdr:rowOff>152400</xdr:rowOff>
    </xdr:to>
    <xdr:sp>
      <xdr:nvSpPr>
        <xdr:cNvPr id="1230" name="Line 1230"/>
        <xdr:cNvSpPr>
          <a:spLocks/>
        </xdr:cNvSpPr>
      </xdr:nvSpPr>
      <xdr:spPr>
        <a:xfrm>
          <a:off x="37299900" y="8848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40</xdr:row>
      <xdr:rowOff>152400</xdr:rowOff>
    </xdr:from>
    <xdr:to>
      <xdr:col>62</xdr:col>
      <xdr:colOff>171450</xdr:colOff>
      <xdr:row>42</xdr:row>
      <xdr:rowOff>0</xdr:rowOff>
    </xdr:to>
    <xdr:sp>
      <xdr:nvSpPr>
        <xdr:cNvPr id="1231" name="Line 1231"/>
        <xdr:cNvSpPr>
          <a:spLocks/>
        </xdr:cNvSpPr>
      </xdr:nvSpPr>
      <xdr:spPr>
        <a:xfrm flipV="1">
          <a:off x="37928550" y="8686800"/>
          <a:ext cx="152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533400</xdr:colOff>
      <xdr:row>82</xdr:row>
      <xdr:rowOff>85725</xdr:rowOff>
    </xdr:from>
    <xdr:to>
      <xdr:col>52</xdr:col>
      <xdr:colOff>533400</xdr:colOff>
      <xdr:row>88</xdr:row>
      <xdr:rowOff>19050</xdr:rowOff>
    </xdr:to>
    <xdr:sp>
      <xdr:nvSpPr>
        <xdr:cNvPr id="1232" name="Rectangle 1232"/>
        <xdr:cNvSpPr>
          <a:spLocks/>
        </xdr:cNvSpPr>
      </xdr:nvSpPr>
      <xdr:spPr>
        <a:xfrm>
          <a:off x="31737300" y="15420975"/>
          <a:ext cx="609600" cy="904875"/>
        </a:xfrm>
        <a:prstGeom prst="rect">
          <a:avLst/>
        </a:prstGeom>
        <a:solidFill>
          <a:srgbClr val="FF00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Детский сад "Теремок" для детей до 3-х лет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52</xdr:col>
      <xdr:colOff>247650</xdr:colOff>
      <xdr:row>75</xdr:row>
      <xdr:rowOff>57150</xdr:rowOff>
    </xdr:from>
    <xdr:to>
      <xdr:col>58</xdr:col>
      <xdr:colOff>104775</xdr:colOff>
      <xdr:row>75</xdr:row>
      <xdr:rowOff>66675</xdr:rowOff>
    </xdr:to>
    <xdr:sp>
      <xdr:nvSpPr>
        <xdr:cNvPr id="1233" name="Line 1233"/>
        <xdr:cNvSpPr>
          <a:spLocks/>
        </xdr:cNvSpPr>
      </xdr:nvSpPr>
      <xdr:spPr>
        <a:xfrm flipH="1" flipV="1">
          <a:off x="32061150" y="14258925"/>
          <a:ext cx="3514725" cy="952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171450</xdr:colOff>
      <xdr:row>75</xdr:row>
      <xdr:rowOff>47625</xdr:rowOff>
    </xdr:from>
    <xdr:to>
      <xdr:col>52</xdr:col>
      <xdr:colOff>171450</xdr:colOff>
      <xdr:row>82</xdr:row>
      <xdr:rowOff>85725</xdr:rowOff>
    </xdr:to>
    <xdr:sp>
      <xdr:nvSpPr>
        <xdr:cNvPr id="1234" name="Line 1234"/>
        <xdr:cNvSpPr>
          <a:spLocks/>
        </xdr:cNvSpPr>
      </xdr:nvSpPr>
      <xdr:spPr>
        <a:xfrm>
          <a:off x="31984950" y="14249400"/>
          <a:ext cx="0" cy="11715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180975</xdr:colOff>
      <xdr:row>79</xdr:row>
      <xdr:rowOff>9525</xdr:rowOff>
    </xdr:from>
    <xdr:to>
      <xdr:col>53</xdr:col>
      <xdr:colOff>581025</xdr:colOff>
      <xdr:row>79</xdr:row>
      <xdr:rowOff>9525</xdr:rowOff>
    </xdr:to>
    <xdr:sp>
      <xdr:nvSpPr>
        <xdr:cNvPr id="1235" name="Line 1235"/>
        <xdr:cNvSpPr>
          <a:spLocks/>
        </xdr:cNvSpPr>
      </xdr:nvSpPr>
      <xdr:spPr>
        <a:xfrm>
          <a:off x="31994475" y="148590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58</xdr:row>
      <xdr:rowOff>152400</xdr:rowOff>
    </xdr:from>
    <xdr:to>
      <xdr:col>28</xdr:col>
      <xdr:colOff>9525</xdr:colOff>
      <xdr:row>59</xdr:row>
      <xdr:rowOff>0</xdr:rowOff>
    </xdr:to>
    <xdr:sp>
      <xdr:nvSpPr>
        <xdr:cNvPr id="1236" name="Line 1236"/>
        <xdr:cNvSpPr>
          <a:spLocks/>
        </xdr:cNvSpPr>
      </xdr:nvSpPr>
      <xdr:spPr>
        <a:xfrm>
          <a:off x="16497300" y="11601450"/>
          <a:ext cx="6953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542925</xdr:colOff>
      <xdr:row>61</xdr:row>
      <xdr:rowOff>152400</xdr:rowOff>
    </xdr:from>
    <xdr:to>
      <xdr:col>26</xdr:col>
      <xdr:colOff>66675</xdr:colOff>
      <xdr:row>61</xdr:row>
      <xdr:rowOff>152400</xdr:rowOff>
    </xdr:to>
    <xdr:sp>
      <xdr:nvSpPr>
        <xdr:cNvPr id="1237" name="Line 1237"/>
        <xdr:cNvSpPr>
          <a:spLocks/>
        </xdr:cNvSpPr>
      </xdr:nvSpPr>
      <xdr:spPr>
        <a:xfrm>
          <a:off x="15287625" y="12087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60</xdr:row>
      <xdr:rowOff>142875</xdr:rowOff>
    </xdr:from>
    <xdr:to>
      <xdr:col>27</xdr:col>
      <xdr:colOff>161925</xdr:colOff>
      <xdr:row>61</xdr:row>
      <xdr:rowOff>0</xdr:rowOff>
    </xdr:to>
    <xdr:sp>
      <xdr:nvSpPr>
        <xdr:cNvPr id="1238" name="Line 1238"/>
        <xdr:cNvSpPr>
          <a:spLocks/>
        </xdr:cNvSpPr>
      </xdr:nvSpPr>
      <xdr:spPr>
        <a:xfrm flipV="1">
          <a:off x="15982950" y="11915775"/>
          <a:ext cx="752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190500</xdr:colOff>
      <xdr:row>56</xdr:row>
      <xdr:rowOff>152400</xdr:rowOff>
    </xdr:from>
    <xdr:to>
      <xdr:col>28</xdr:col>
      <xdr:colOff>66675</xdr:colOff>
      <xdr:row>58</xdr:row>
      <xdr:rowOff>152400</xdr:rowOff>
    </xdr:to>
    <xdr:sp>
      <xdr:nvSpPr>
        <xdr:cNvPr id="1239" name="Line 1239"/>
        <xdr:cNvSpPr>
          <a:spLocks/>
        </xdr:cNvSpPr>
      </xdr:nvSpPr>
      <xdr:spPr>
        <a:xfrm flipH="1">
          <a:off x="16764000" y="11277600"/>
          <a:ext cx="4857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56</xdr:row>
      <xdr:rowOff>152400</xdr:rowOff>
    </xdr:from>
    <xdr:to>
      <xdr:col>29</xdr:col>
      <xdr:colOff>142875</xdr:colOff>
      <xdr:row>57</xdr:row>
      <xdr:rowOff>0</xdr:rowOff>
    </xdr:to>
    <xdr:sp>
      <xdr:nvSpPr>
        <xdr:cNvPr id="1240" name="Line 1240"/>
        <xdr:cNvSpPr>
          <a:spLocks/>
        </xdr:cNvSpPr>
      </xdr:nvSpPr>
      <xdr:spPr>
        <a:xfrm>
          <a:off x="17249775" y="1127760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247650</xdr:colOff>
      <xdr:row>75</xdr:row>
      <xdr:rowOff>57150</xdr:rowOff>
    </xdr:from>
    <xdr:to>
      <xdr:col>55</xdr:col>
      <xdr:colOff>276225</xdr:colOff>
      <xdr:row>76</xdr:row>
      <xdr:rowOff>57150</xdr:rowOff>
    </xdr:to>
    <xdr:sp>
      <xdr:nvSpPr>
        <xdr:cNvPr id="1241" name="Line 1241"/>
        <xdr:cNvSpPr>
          <a:spLocks/>
        </xdr:cNvSpPr>
      </xdr:nvSpPr>
      <xdr:spPr>
        <a:xfrm flipH="1" flipV="1">
          <a:off x="33889950" y="14258925"/>
          <a:ext cx="28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390525</xdr:colOff>
      <xdr:row>121</xdr:row>
      <xdr:rowOff>28575</xdr:rowOff>
    </xdr:from>
    <xdr:to>
      <xdr:col>35</xdr:col>
      <xdr:colOff>419100</xdr:colOff>
      <xdr:row>126</xdr:row>
      <xdr:rowOff>133350</xdr:rowOff>
    </xdr:to>
    <xdr:sp>
      <xdr:nvSpPr>
        <xdr:cNvPr id="1242" name="Rectangle 1242"/>
        <xdr:cNvSpPr>
          <a:spLocks/>
        </xdr:cNvSpPr>
      </xdr:nvSpPr>
      <xdr:spPr>
        <a:xfrm>
          <a:off x="21231225" y="21717000"/>
          <a:ext cx="638175" cy="9144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Тир РОВД</a:t>
          </a:r>
        </a:p>
      </xdr:txBody>
    </xdr:sp>
    <xdr:clientData/>
  </xdr:twoCellAnchor>
  <xdr:twoCellAnchor>
    <xdr:from>
      <xdr:col>33</xdr:col>
      <xdr:colOff>561975</xdr:colOff>
      <xdr:row>125</xdr:row>
      <xdr:rowOff>38100</xdr:rowOff>
    </xdr:from>
    <xdr:to>
      <xdr:col>34</xdr:col>
      <xdr:colOff>85725</xdr:colOff>
      <xdr:row>126</xdr:row>
      <xdr:rowOff>19050</xdr:rowOff>
    </xdr:to>
    <xdr:sp>
      <xdr:nvSpPr>
        <xdr:cNvPr id="1243" name="Line 1243"/>
        <xdr:cNvSpPr>
          <a:spLocks/>
        </xdr:cNvSpPr>
      </xdr:nvSpPr>
      <xdr:spPr>
        <a:xfrm>
          <a:off x="20793075" y="223742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523875</xdr:colOff>
      <xdr:row>125</xdr:row>
      <xdr:rowOff>19050</xdr:rowOff>
    </xdr:from>
    <xdr:to>
      <xdr:col>34</xdr:col>
      <xdr:colOff>133350</xdr:colOff>
      <xdr:row>126</xdr:row>
      <xdr:rowOff>95250</xdr:rowOff>
    </xdr:to>
    <xdr:sp>
      <xdr:nvSpPr>
        <xdr:cNvPr id="1244" name="Line 1244"/>
        <xdr:cNvSpPr>
          <a:spLocks/>
        </xdr:cNvSpPr>
      </xdr:nvSpPr>
      <xdr:spPr>
        <a:xfrm flipH="1">
          <a:off x="20754975" y="22355175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85725</xdr:colOff>
      <xdr:row>124</xdr:row>
      <xdr:rowOff>47625</xdr:rowOff>
    </xdr:from>
    <xdr:to>
      <xdr:col>32</xdr:col>
      <xdr:colOff>123825</xdr:colOff>
      <xdr:row>126</xdr:row>
      <xdr:rowOff>85725</xdr:rowOff>
    </xdr:to>
    <xdr:sp>
      <xdr:nvSpPr>
        <xdr:cNvPr id="1245" name="Line 1245"/>
        <xdr:cNvSpPr>
          <a:spLocks/>
        </xdr:cNvSpPr>
      </xdr:nvSpPr>
      <xdr:spPr>
        <a:xfrm>
          <a:off x="19707225" y="22221825"/>
          <a:ext cx="38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485775</xdr:colOff>
      <xdr:row>125</xdr:row>
      <xdr:rowOff>38100</xdr:rowOff>
    </xdr:from>
    <xdr:to>
      <xdr:col>32</xdr:col>
      <xdr:colOff>276225</xdr:colOff>
      <xdr:row>125</xdr:row>
      <xdr:rowOff>85725</xdr:rowOff>
    </xdr:to>
    <xdr:sp>
      <xdr:nvSpPr>
        <xdr:cNvPr id="1246" name="Line 1246"/>
        <xdr:cNvSpPr>
          <a:spLocks/>
        </xdr:cNvSpPr>
      </xdr:nvSpPr>
      <xdr:spPr>
        <a:xfrm flipH="1">
          <a:off x="19497675" y="22374225"/>
          <a:ext cx="400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333375</xdr:colOff>
      <xdr:row>124</xdr:row>
      <xdr:rowOff>9525</xdr:rowOff>
    </xdr:from>
    <xdr:to>
      <xdr:col>32</xdr:col>
      <xdr:colOff>552450</xdr:colOff>
      <xdr:row>127</xdr:row>
      <xdr:rowOff>38100</xdr:rowOff>
    </xdr:to>
    <xdr:sp>
      <xdr:nvSpPr>
        <xdr:cNvPr id="1247" name="Line 1247"/>
        <xdr:cNvSpPr>
          <a:spLocks/>
        </xdr:cNvSpPr>
      </xdr:nvSpPr>
      <xdr:spPr>
        <a:xfrm flipH="1" flipV="1">
          <a:off x="19954875" y="22183725"/>
          <a:ext cx="219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304800</xdr:colOff>
      <xdr:row>126</xdr:row>
      <xdr:rowOff>28575</xdr:rowOff>
    </xdr:from>
    <xdr:to>
      <xdr:col>32</xdr:col>
      <xdr:colOff>66675</xdr:colOff>
      <xdr:row>127</xdr:row>
      <xdr:rowOff>104775</xdr:rowOff>
    </xdr:to>
    <xdr:sp>
      <xdr:nvSpPr>
        <xdr:cNvPr id="1248" name="Line 1248"/>
        <xdr:cNvSpPr>
          <a:spLocks/>
        </xdr:cNvSpPr>
      </xdr:nvSpPr>
      <xdr:spPr>
        <a:xfrm flipH="1" flipV="1">
          <a:off x="19316700" y="22526625"/>
          <a:ext cx="3714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124</xdr:row>
      <xdr:rowOff>57150</xdr:rowOff>
    </xdr:from>
    <xdr:to>
      <xdr:col>34</xdr:col>
      <xdr:colOff>9525</xdr:colOff>
      <xdr:row>127</xdr:row>
      <xdr:rowOff>57150</xdr:rowOff>
    </xdr:to>
    <xdr:sp>
      <xdr:nvSpPr>
        <xdr:cNvPr id="1249" name="Line 1249"/>
        <xdr:cNvSpPr>
          <a:spLocks/>
        </xdr:cNvSpPr>
      </xdr:nvSpPr>
      <xdr:spPr>
        <a:xfrm flipV="1">
          <a:off x="20412075" y="22231350"/>
          <a:ext cx="4381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361950</xdr:colOff>
      <xdr:row>123</xdr:row>
      <xdr:rowOff>142875</xdr:rowOff>
    </xdr:from>
    <xdr:to>
      <xdr:col>35</xdr:col>
      <xdr:colOff>581025</xdr:colOff>
      <xdr:row>124</xdr:row>
      <xdr:rowOff>47625</xdr:rowOff>
    </xdr:to>
    <xdr:sp>
      <xdr:nvSpPr>
        <xdr:cNvPr id="1250" name="Line 1250"/>
        <xdr:cNvSpPr>
          <a:spLocks/>
        </xdr:cNvSpPr>
      </xdr:nvSpPr>
      <xdr:spPr>
        <a:xfrm flipH="1" flipV="1">
          <a:off x="21812250" y="22155150"/>
          <a:ext cx="2190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123</xdr:row>
      <xdr:rowOff>19050</xdr:rowOff>
    </xdr:from>
    <xdr:to>
      <xdr:col>36</xdr:col>
      <xdr:colOff>514350</xdr:colOff>
      <xdr:row>123</xdr:row>
      <xdr:rowOff>19050</xdr:rowOff>
    </xdr:to>
    <xdr:sp>
      <xdr:nvSpPr>
        <xdr:cNvPr id="1251" name="Line 1251"/>
        <xdr:cNvSpPr>
          <a:spLocks/>
        </xdr:cNvSpPr>
      </xdr:nvSpPr>
      <xdr:spPr>
        <a:xfrm>
          <a:off x="22059900" y="220313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352425</xdr:colOff>
      <xdr:row>121</xdr:row>
      <xdr:rowOff>133350</xdr:rowOff>
    </xdr:from>
    <xdr:to>
      <xdr:col>35</xdr:col>
      <xdr:colOff>361950</xdr:colOff>
      <xdr:row>123</xdr:row>
      <xdr:rowOff>142875</xdr:rowOff>
    </xdr:to>
    <xdr:sp>
      <xdr:nvSpPr>
        <xdr:cNvPr id="1252" name="Line 1252"/>
        <xdr:cNvSpPr>
          <a:spLocks/>
        </xdr:cNvSpPr>
      </xdr:nvSpPr>
      <xdr:spPr>
        <a:xfrm flipH="1" flipV="1">
          <a:off x="21802725" y="21821775"/>
          <a:ext cx="952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400050</xdr:colOff>
      <xdr:row>121</xdr:row>
      <xdr:rowOff>57150</xdr:rowOff>
    </xdr:from>
    <xdr:to>
      <xdr:col>35</xdr:col>
      <xdr:colOff>352425</xdr:colOff>
      <xdr:row>121</xdr:row>
      <xdr:rowOff>123825</xdr:rowOff>
    </xdr:to>
    <xdr:sp>
      <xdr:nvSpPr>
        <xdr:cNvPr id="1253" name="Line 1253"/>
        <xdr:cNvSpPr>
          <a:spLocks/>
        </xdr:cNvSpPr>
      </xdr:nvSpPr>
      <xdr:spPr>
        <a:xfrm flipH="1" flipV="1">
          <a:off x="21240750" y="21745575"/>
          <a:ext cx="561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228600</xdr:colOff>
      <xdr:row>120</xdr:row>
      <xdr:rowOff>9525</xdr:rowOff>
    </xdr:from>
    <xdr:to>
      <xdr:col>34</xdr:col>
      <xdr:colOff>419100</xdr:colOff>
      <xdr:row>121</xdr:row>
      <xdr:rowOff>66675</xdr:rowOff>
    </xdr:to>
    <xdr:sp>
      <xdr:nvSpPr>
        <xdr:cNvPr id="1254" name="Line 1254"/>
        <xdr:cNvSpPr>
          <a:spLocks/>
        </xdr:cNvSpPr>
      </xdr:nvSpPr>
      <xdr:spPr>
        <a:xfrm flipH="1" flipV="1">
          <a:off x="21069300" y="21536025"/>
          <a:ext cx="19050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352425</xdr:colOff>
      <xdr:row>121</xdr:row>
      <xdr:rowOff>19050</xdr:rowOff>
    </xdr:from>
    <xdr:to>
      <xdr:col>35</xdr:col>
      <xdr:colOff>581025</xdr:colOff>
      <xdr:row>122</xdr:row>
      <xdr:rowOff>152400</xdr:rowOff>
    </xdr:to>
    <xdr:sp>
      <xdr:nvSpPr>
        <xdr:cNvPr id="1255" name="Line 1255"/>
        <xdr:cNvSpPr>
          <a:spLocks/>
        </xdr:cNvSpPr>
      </xdr:nvSpPr>
      <xdr:spPr>
        <a:xfrm flipV="1">
          <a:off x="21802725" y="21707475"/>
          <a:ext cx="228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121</xdr:row>
      <xdr:rowOff>9525</xdr:rowOff>
    </xdr:from>
    <xdr:to>
      <xdr:col>35</xdr:col>
      <xdr:colOff>600075</xdr:colOff>
      <xdr:row>124</xdr:row>
      <xdr:rowOff>0</xdr:rowOff>
    </xdr:to>
    <xdr:sp>
      <xdr:nvSpPr>
        <xdr:cNvPr id="1256" name="Line 1256"/>
        <xdr:cNvSpPr>
          <a:spLocks/>
        </xdr:cNvSpPr>
      </xdr:nvSpPr>
      <xdr:spPr>
        <a:xfrm flipV="1">
          <a:off x="21897975" y="21697950"/>
          <a:ext cx="152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58</xdr:row>
      <xdr:rowOff>47625</xdr:rowOff>
    </xdr:from>
    <xdr:to>
      <xdr:col>24</xdr:col>
      <xdr:colOff>466725</xdr:colOff>
      <xdr:row>63</xdr:row>
      <xdr:rowOff>76200</xdr:rowOff>
    </xdr:to>
    <xdr:sp>
      <xdr:nvSpPr>
        <xdr:cNvPr id="1257" name="Rectangle 1257"/>
        <xdr:cNvSpPr>
          <a:spLocks/>
        </xdr:cNvSpPr>
      </xdr:nvSpPr>
      <xdr:spPr>
        <a:xfrm>
          <a:off x="14601825" y="11496675"/>
          <a:ext cx="609600" cy="8382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Новая поликлиника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276225</xdr:colOff>
      <xdr:row>64</xdr:row>
      <xdr:rowOff>9525</xdr:rowOff>
    </xdr:from>
    <xdr:to>
      <xdr:col>24</xdr:col>
      <xdr:colOff>247650</xdr:colOff>
      <xdr:row>69</xdr:row>
      <xdr:rowOff>76200</xdr:rowOff>
    </xdr:to>
    <xdr:sp>
      <xdr:nvSpPr>
        <xdr:cNvPr id="1258" name="Rectangle 1258"/>
        <xdr:cNvSpPr>
          <a:spLocks/>
        </xdr:cNvSpPr>
      </xdr:nvSpPr>
      <xdr:spPr>
        <a:xfrm rot="17438880">
          <a:off x="14411325" y="12430125"/>
          <a:ext cx="581025" cy="87630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350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посещен   в смену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twoCellAnchor>
    <xdr:from>
      <xdr:col>23</xdr:col>
      <xdr:colOff>466725</xdr:colOff>
      <xdr:row>62</xdr:row>
      <xdr:rowOff>123825</xdr:rowOff>
    </xdr:from>
    <xdr:to>
      <xdr:col>24</xdr:col>
      <xdr:colOff>438150</xdr:colOff>
      <xdr:row>64</xdr:row>
      <xdr:rowOff>38100</xdr:rowOff>
    </xdr:to>
    <xdr:sp>
      <xdr:nvSpPr>
        <xdr:cNvPr id="1259" name="AutoShape 1259"/>
        <xdr:cNvSpPr>
          <a:spLocks/>
        </xdr:cNvSpPr>
      </xdr:nvSpPr>
      <xdr:spPr>
        <a:xfrm rot="17514393">
          <a:off x="14601825" y="12220575"/>
          <a:ext cx="581025" cy="238125"/>
        </a:xfrm>
        <a:prstGeom prst="rtTriangle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476250</xdr:colOff>
      <xdr:row>58</xdr:row>
      <xdr:rowOff>104775</xdr:rowOff>
    </xdr:from>
    <xdr:to>
      <xdr:col>26</xdr:col>
      <xdr:colOff>285750</xdr:colOff>
      <xdr:row>58</xdr:row>
      <xdr:rowOff>114300</xdr:rowOff>
    </xdr:to>
    <xdr:sp>
      <xdr:nvSpPr>
        <xdr:cNvPr id="1260" name="Line 1260"/>
        <xdr:cNvSpPr>
          <a:spLocks/>
        </xdr:cNvSpPr>
      </xdr:nvSpPr>
      <xdr:spPr>
        <a:xfrm flipH="1">
          <a:off x="15220950" y="11553825"/>
          <a:ext cx="102870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285750</xdr:colOff>
      <xdr:row>42</xdr:row>
      <xdr:rowOff>38100</xdr:rowOff>
    </xdr:from>
    <xdr:to>
      <xdr:col>52</xdr:col>
      <xdr:colOff>542925</xdr:colOff>
      <xdr:row>42</xdr:row>
      <xdr:rowOff>104775</xdr:rowOff>
    </xdr:to>
    <xdr:sp>
      <xdr:nvSpPr>
        <xdr:cNvPr id="1261" name="Freeform 1261"/>
        <xdr:cNvSpPr>
          <a:spLocks/>
        </xdr:cNvSpPr>
      </xdr:nvSpPr>
      <xdr:spPr>
        <a:xfrm>
          <a:off x="32099250" y="8896350"/>
          <a:ext cx="257175" cy="66675"/>
        </a:xfrm>
        <a:custGeom>
          <a:pathLst>
            <a:path h="12" w="37">
              <a:moveTo>
                <a:pt x="12" y="2"/>
              </a:moveTo>
              <a:cubicBezTo>
                <a:pt x="24" y="1"/>
                <a:pt x="37" y="0"/>
                <a:pt x="35" y="1"/>
              </a:cubicBezTo>
              <a:cubicBezTo>
                <a:pt x="33" y="2"/>
                <a:pt x="2" y="8"/>
                <a:pt x="1" y="10"/>
              </a:cubicBezTo>
              <a:cubicBezTo>
                <a:pt x="0" y="12"/>
                <a:pt x="23" y="11"/>
                <a:pt x="28" y="11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504825</xdr:colOff>
      <xdr:row>42</xdr:row>
      <xdr:rowOff>95250</xdr:rowOff>
    </xdr:from>
    <xdr:to>
      <xdr:col>52</xdr:col>
      <xdr:colOff>266700</xdr:colOff>
      <xdr:row>42</xdr:row>
      <xdr:rowOff>114300</xdr:rowOff>
    </xdr:to>
    <xdr:sp>
      <xdr:nvSpPr>
        <xdr:cNvPr id="1262" name="Line 1262"/>
        <xdr:cNvSpPr>
          <a:spLocks/>
        </xdr:cNvSpPr>
      </xdr:nvSpPr>
      <xdr:spPr>
        <a:xfrm flipV="1">
          <a:off x="31099125" y="8953500"/>
          <a:ext cx="981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266700</xdr:colOff>
      <xdr:row>63</xdr:row>
      <xdr:rowOff>85725</xdr:rowOff>
    </xdr:from>
    <xdr:to>
      <xdr:col>52</xdr:col>
      <xdr:colOff>571500</xdr:colOff>
      <xdr:row>63</xdr:row>
      <xdr:rowOff>95250</xdr:rowOff>
    </xdr:to>
    <xdr:sp>
      <xdr:nvSpPr>
        <xdr:cNvPr id="1263" name="Line 1263"/>
        <xdr:cNvSpPr>
          <a:spLocks/>
        </xdr:cNvSpPr>
      </xdr:nvSpPr>
      <xdr:spPr>
        <a:xfrm flipV="1">
          <a:off x="32080200" y="12344400"/>
          <a:ext cx="3048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495300</xdr:colOff>
      <xdr:row>42</xdr:row>
      <xdr:rowOff>104775</xdr:rowOff>
    </xdr:from>
    <xdr:to>
      <xdr:col>53</xdr:col>
      <xdr:colOff>200025</xdr:colOff>
      <xdr:row>43</xdr:row>
      <xdr:rowOff>66675</xdr:rowOff>
    </xdr:to>
    <xdr:sp>
      <xdr:nvSpPr>
        <xdr:cNvPr id="1264" name="Line 1264"/>
        <xdr:cNvSpPr>
          <a:spLocks/>
        </xdr:cNvSpPr>
      </xdr:nvSpPr>
      <xdr:spPr>
        <a:xfrm flipV="1">
          <a:off x="32308800" y="8963025"/>
          <a:ext cx="314325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38100</xdr:colOff>
      <xdr:row>43</xdr:row>
      <xdr:rowOff>152400</xdr:rowOff>
    </xdr:from>
    <xdr:to>
      <xdr:col>54</xdr:col>
      <xdr:colOff>581025</xdr:colOff>
      <xdr:row>44</xdr:row>
      <xdr:rowOff>0</xdr:rowOff>
    </xdr:to>
    <xdr:sp>
      <xdr:nvSpPr>
        <xdr:cNvPr id="1265" name="Line 1265"/>
        <xdr:cNvSpPr>
          <a:spLocks/>
        </xdr:cNvSpPr>
      </xdr:nvSpPr>
      <xdr:spPr>
        <a:xfrm flipV="1">
          <a:off x="33070800" y="9172575"/>
          <a:ext cx="54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43</xdr:row>
      <xdr:rowOff>0</xdr:rowOff>
    </xdr:from>
    <xdr:to>
      <xdr:col>54</xdr:col>
      <xdr:colOff>38100</xdr:colOff>
      <xdr:row>44</xdr:row>
      <xdr:rowOff>0</xdr:rowOff>
    </xdr:to>
    <xdr:sp>
      <xdr:nvSpPr>
        <xdr:cNvPr id="1266" name="Line 1266"/>
        <xdr:cNvSpPr>
          <a:spLocks/>
        </xdr:cNvSpPr>
      </xdr:nvSpPr>
      <xdr:spPr>
        <a:xfrm>
          <a:off x="32442150" y="9020175"/>
          <a:ext cx="628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342900</xdr:colOff>
      <xdr:row>131</xdr:row>
      <xdr:rowOff>95250</xdr:rowOff>
    </xdr:from>
    <xdr:to>
      <xdr:col>42</xdr:col>
      <xdr:colOff>476250</xdr:colOff>
      <xdr:row>133</xdr:row>
      <xdr:rowOff>66675</xdr:rowOff>
    </xdr:to>
    <xdr:sp>
      <xdr:nvSpPr>
        <xdr:cNvPr id="1267" name="Rectangle 1267"/>
        <xdr:cNvSpPr>
          <a:spLocks/>
        </xdr:cNvSpPr>
      </xdr:nvSpPr>
      <xdr:spPr>
        <a:xfrm>
          <a:off x="25450800" y="23402925"/>
          <a:ext cx="742950" cy="29527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Жемчужина Кирова 10В</a:t>
          </a:r>
        </a:p>
      </xdr:txBody>
    </xdr:sp>
    <xdr:clientData/>
  </xdr:twoCellAnchor>
  <xdr:twoCellAnchor>
    <xdr:from>
      <xdr:col>42</xdr:col>
      <xdr:colOff>342900</xdr:colOff>
      <xdr:row>128</xdr:row>
      <xdr:rowOff>152400</xdr:rowOff>
    </xdr:from>
    <xdr:to>
      <xdr:col>44</xdr:col>
      <xdr:colOff>142875</xdr:colOff>
      <xdr:row>128</xdr:row>
      <xdr:rowOff>152400</xdr:rowOff>
    </xdr:to>
    <xdr:sp>
      <xdr:nvSpPr>
        <xdr:cNvPr id="1268" name="Line 1268"/>
        <xdr:cNvSpPr>
          <a:spLocks/>
        </xdr:cNvSpPr>
      </xdr:nvSpPr>
      <xdr:spPr>
        <a:xfrm flipH="1">
          <a:off x="26060400" y="22974300"/>
          <a:ext cx="10191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352425</xdr:colOff>
      <xdr:row>129</xdr:row>
      <xdr:rowOff>9525</xdr:rowOff>
    </xdr:from>
    <xdr:to>
      <xdr:col>42</xdr:col>
      <xdr:colOff>352425</xdr:colOff>
      <xdr:row>131</xdr:row>
      <xdr:rowOff>85725</xdr:rowOff>
    </xdr:to>
    <xdr:sp>
      <xdr:nvSpPr>
        <xdr:cNvPr id="1269" name="Line 1269"/>
        <xdr:cNvSpPr>
          <a:spLocks/>
        </xdr:cNvSpPr>
      </xdr:nvSpPr>
      <xdr:spPr>
        <a:xfrm>
          <a:off x="26069925" y="22993350"/>
          <a:ext cx="0" cy="400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266700</xdr:colOff>
      <xdr:row>128</xdr:row>
      <xdr:rowOff>0</xdr:rowOff>
    </xdr:from>
    <xdr:to>
      <xdr:col>42</xdr:col>
      <xdr:colOff>542925</xdr:colOff>
      <xdr:row>128</xdr:row>
      <xdr:rowOff>142875</xdr:rowOff>
    </xdr:to>
    <xdr:sp>
      <xdr:nvSpPr>
        <xdr:cNvPr id="1270" name="Line 1270"/>
        <xdr:cNvSpPr>
          <a:spLocks/>
        </xdr:cNvSpPr>
      </xdr:nvSpPr>
      <xdr:spPr>
        <a:xfrm flipH="1" flipV="1">
          <a:off x="25984200" y="22821900"/>
          <a:ext cx="2762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561975</xdr:colOff>
      <xdr:row>127</xdr:row>
      <xdr:rowOff>152400</xdr:rowOff>
    </xdr:from>
    <xdr:to>
      <xdr:col>42</xdr:col>
      <xdr:colOff>590550</xdr:colOff>
      <xdr:row>128</xdr:row>
      <xdr:rowOff>0</xdr:rowOff>
    </xdr:to>
    <xdr:sp>
      <xdr:nvSpPr>
        <xdr:cNvPr id="1271" name="Line 1271"/>
        <xdr:cNvSpPr>
          <a:spLocks/>
        </xdr:cNvSpPr>
      </xdr:nvSpPr>
      <xdr:spPr>
        <a:xfrm>
          <a:off x="25669875" y="2281237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561975</xdr:colOff>
      <xdr:row>129</xdr:row>
      <xdr:rowOff>152400</xdr:rowOff>
    </xdr:from>
    <xdr:to>
      <xdr:col>41</xdr:col>
      <xdr:colOff>590550</xdr:colOff>
      <xdr:row>130</xdr:row>
      <xdr:rowOff>0</xdr:rowOff>
    </xdr:to>
    <xdr:sp>
      <xdr:nvSpPr>
        <xdr:cNvPr id="1272" name="Line 1272"/>
        <xdr:cNvSpPr>
          <a:spLocks/>
        </xdr:cNvSpPr>
      </xdr:nvSpPr>
      <xdr:spPr>
        <a:xfrm>
          <a:off x="25060275" y="2313622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390525</xdr:colOff>
      <xdr:row>130</xdr:row>
      <xdr:rowOff>9525</xdr:rowOff>
    </xdr:from>
    <xdr:to>
      <xdr:col>42</xdr:col>
      <xdr:colOff>333375</xdr:colOff>
      <xdr:row>130</xdr:row>
      <xdr:rowOff>133350</xdr:rowOff>
    </xdr:to>
    <xdr:sp>
      <xdr:nvSpPr>
        <xdr:cNvPr id="1273" name="Line 1273"/>
        <xdr:cNvSpPr>
          <a:spLocks/>
        </xdr:cNvSpPr>
      </xdr:nvSpPr>
      <xdr:spPr>
        <a:xfrm>
          <a:off x="25498425" y="23155275"/>
          <a:ext cx="5524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155</xdr:row>
      <xdr:rowOff>85725</xdr:rowOff>
    </xdr:from>
    <xdr:to>
      <xdr:col>10</xdr:col>
      <xdr:colOff>361950</xdr:colOff>
      <xdr:row>156</xdr:row>
      <xdr:rowOff>9525</xdr:rowOff>
    </xdr:to>
    <xdr:sp>
      <xdr:nvSpPr>
        <xdr:cNvPr id="1274" name="Line 1274"/>
        <xdr:cNvSpPr>
          <a:spLocks/>
        </xdr:cNvSpPr>
      </xdr:nvSpPr>
      <xdr:spPr>
        <a:xfrm>
          <a:off x="6496050" y="27279600"/>
          <a:ext cx="66675" cy="85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156</xdr:row>
      <xdr:rowOff>0</xdr:rowOff>
    </xdr:from>
    <xdr:to>
      <xdr:col>10</xdr:col>
      <xdr:colOff>361950</xdr:colOff>
      <xdr:row>158</xdr:row>
      <xdr:rowOff>38100</xdr:rowOff>
    </xdr:to>
    <xdr:sp>
      <xdr:nvSpPr>
        <xdr:cNvPr id="1275" name="Line 1275"/>
        <xdr:cNvSpPr>
          <a:spLocks/>
        </xdr:cNvSpPr>
      </xdr:nvSpPr>
      <xdr:spPr>
        <a:xfrm flipH="1">
          <a:off x="6553200" y="27355800"/>
          <a:ext cx="9525" cy="3619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158</xdr:row>
      <xdr:rowOff>28575</xdr:rowOff>
    </xdr:from>
    <xdr:to>
      <xdr:col>11</xdr:col>
      <xdr:colOff>57150</xdr:colOff>
      <xdr:row>158</xdr:row>
      <xdr:rowOff>28575</xdr:rowOff>
    </xdr:to>
    <xdr:sp>
      <xdr:nvSpPr>
        <xdr:cNvPr id="1276" name="Line 1276"/>
        <xdr:cNvSpPr>
          <a:spLocks/>
        </xdr:cNvSpPr>
      </xdr:nvSpPr>
      <xdr:spPr>
        <a:xfrm>
          <a:off x="6562725" y="27708225"/>
          <a:ext cx="304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158</xdr:row>
      <xdr:rowOff>47625</xdr:rowOff>
    </xdr:from>
    <xdr:to>
      <xdr:col>11</xdr:col>
      <xdr:colOff>57150</xdr:colOff>
      <xdr:row>159</xdr:row>
      <xdr:rowOff>66675</xdr:rowOff>
    </xdr:to>
    <xdr:sp>
      <xdr:nvSpPr>
        <xdr:cNvPr id="1277" name="Line 1277"/>
        <xdr:cNvSpPr>
          <a:spLocks/>
        </xdr:cNvSpPr>
      </xdr:nvSpPr>
      <xdr:spPr>
        <a:xfrm flipH="1">
          <a:off x="6858000" y="27727275"/>
          <a:ext cx="9525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159</xdr:row>
      <xdr:rowOff>66675</xdr:rowOff>
    </xdr:from>
    <xdr:to>
      <xdr:col>11</xdr:col>
      <xdr:colOff>285750</xdr:colOff>
      <xdr:row>161</xdr:row>
      <xdr:rowOff>57150</xdr:rowOff>
    </xdr:to>
    <xdr:sp>
      <xdr:nvSpPr>
        <xdr:cNvPr id="1278" name="Rectangle 1278"/>
        <xdr:cNvSpPr>
          <a:spLocks/>
        </xdr:cNvSpPr>
      </xdr:nvSpPr>
      <xdr:spPr>
        <a:xfrm>
          <a:off x="6496050" y="27908250"/>
          <a:ext cx="600075" cy="3143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м-н Успех Ленина 94
</a:t>
          </a:r>
        </a:p>
      </xdr:txBody>
    </xdr:sp>
    <xdr:clientData/>
  </xdr:twoCellAnchor>
  <xdr:twoCellAnchor>
    <xdr:from>
      <xdr:col>9</xdr:col>
      <xdr:colOff>581025</xdr:colOff>
      <xdr:row>156</xdr:row>
      <xdr:rowOff>0</xdr:rowOff>
    </xdr:from>
    <xdr:to>
      <xdr:col>10</xdr:col>
      <xdr:colOff>333375</xdr:colOff>
      <xdr:row>157</xdr:row>
      <xdr:rowOff>152400</xdr:rowOff>
    </xdr:to>
    <xdr:sp>
      <xdr:nvSpPr>
        <xdr:cNvPr id="1279" name="Line 1279"/>
        <xdr:cNvSpPr>
          <a:spLocks/>
        </xdr:cNvSpPr>
      </xdr:nvSpPr>
      <xdr:spPr>
        <a:xfrm flipV="1">
          <a:off x="6172200" y="273558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158</xdr:row>
      <xdr:rowOff>0</xdr:rowOff>
    </xdr:from>
    <xdr:to>
      <xdr:col>9</xdr:col>
      <xdr:colOff>590550</xdr:colOff>
      <xdr:row>158</xdr:row>
      <xdr:rowOff>9525</xdr:rowOff>
    </xdr:to>
    <xdr:sp>
      <xdr:nvSpPr>
        <xdr:cNvPr id="1280" name="Line 1280"/>
        <xdr:cNvSpPr>
          <a:spLocks/>
        </xdr:cNvSpPr>
      </xdr:nvSpPr>
      <xdr:spPr>
        <a:xfrm flipV="1">
          <a:off x="5610225" y="276796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157</xdr:row>
      <xdr:rowOff>38100</xdr:rowOff>
    </xdr:from>
    <xdr:to>
      <xdr:col>10</xdr:col>
      <xdr:colOff>352425</xdr:colOff>
      <xdr:row>158</xdr:row>
      <xdr:rowOff>0</xdr:rowOff>
    </xdr:to>
    <xdr:sp>
      <xdr:nvSpPr>
        <xdr:cNvPr id="1281" name="Line 1281"/>
        <xdr:cNvSpPr>
          <a:spLocks/>
        </xdr:cNvSpPr>
      </xdr:nvSpPr>
      <xdr:spPr>
        <a:xfrm flipV="1">
          <a:off x="6162675" y="27555825"/>
          <a:ext cx="390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158</xdr:row>
      <xdr:rowOff>28575</xdr:rowOff>
    </xdr:from>
    <xdr:to>
      <xdr:col>10</xdr:col>
      <xdr:colOff>466725</xdr:colOff>
      <xdr:row>159</xdr:row>
      <xdr:rowOff>28575</xdr:rowOff>
    </xdr:to>
    <xdr:sp>
      <xdr:nvSpPr>
        <xdr:cNvPr id="1282" name="Line 1282"/>
        <xdr:cNvSpPr>
          <a:spLocks/>
        </xdr:cNvSpPr>
      </xdr:nvSpPr>
      <xdr:spPr>
        <a:xfrm flipV="1">
          <a:off x="6162675" y="277082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19050</xdr:rowOff>
    </xdr:from>
    <xdr:to>
      <xdr:col>9</xdr:col>
      <xdr:colOff>561975</xdr:colOff>
      <xdr:row>159</xdr:row>
      <xdr:rowOff>28575</xdr:rowOff>
    </xdr:to>
    <xdr:sp>
      <xdr:nvSpPr>
        <xdr:cNvPr id="1283" name="Line 1283"/>
        <xdr:cNvSpPr>
          <a:spLocks/>
        </xdr:cNvSpPr>
      </xdr:nvSpPr>
      <xdr:spPr>
        <a:xfrm flipV="1">
          <a:off x="5591175" y="27860625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161</xdr:row>
      <xdr:rowOff>9525</xdr:rowOff>
    </xdr:from>
    <xdr:to>
      <xdr:col>9</xdr:col>
      <xdr:colOff>600075</xdr:colOff>
      <xdr:row>161</xdr:row>
      <xdr:rowOff>19050</xdr:rowOff>
    </xdr:to>
    <xdr:sp>
      <xdr:nvSpPr>
        <xdr:cNvPr id="1284" name="Line 1284"/>
        <xdr:cNvSpPr>
          <a:spLocks/>
        </xdr:cNvSpPr>
      </xdr:nvSpPr>
      <xdr:spPr>
        <a:xfrm flipV="1">
          <a:off x="5619750" y="281749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158</xdr:row>
      <xdr:rowOff>76200</xdr:rowOff>
    </xdr:from>
    <xdr:to>
      <xdr:col>11</xdr:col>
      <xdr:colOff>57150</xdr:colOff>
      <xdr:row>161</xdr:row>
      <xdr:rowOff>19050</xdr:rowOff>
    </xdr:to>
    <xdr:sp>
      <xdr:nvSpPr>
        <xdr:cNvPr id="1285" name="Line 1285"/>
        <xdr:cNvSpPr>
          <a:spLocks/>
        </xdr:cNvSpPr>
      </xdr:nvSpPr>
      <xdr:spPr>
        <a:xfrm flipV="1">
          <a:off x="6191250" y="27755850"/>
          <a:ext cx="676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361950</xdr:colOff>
      <xdr:row>109</xdr:row>
      <xdr:rowOff>47625</xdr:rowOff>
    </xdr:from>
    <xdr:to>
      <xdr:col>44</xdr:col>
      <xdr:colOff>495300</xdr:colOff>
      <xdr:row>110</xdr:row>
      <xdr:rowOff>133350</xdr:rowOff>
    </xdr:to>
    <xdr:sp>
      <xdr:nvSpPr>
        <xdr:cNvPr id="1286" name="Rectangle 1286"/>
        <xdr:cNvSpPr>
          <a:spLocks/>
        </xdr:cNvSpPr>
      </xdr:nvSpPr>
      <xdr:spPr>
        <a:xfrm>
          <a:off x="26689050" y="19792950"/>
          <a:ext cx="742950" cy="247650"/>
        </a:xfrm>
        <a:prstGeom prst="rect">
          <a:avLst/>
        </a:prstGeom>
        <a:solidFill>
          <a:srgbClr val="FFCC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м-н Хороший</a:t>
          </a:r>
        </a:p>
      </xdr:txBody>
    </xdr:sp>
    <xdr:clientData/>
  </xdr:twoCellAnchor>
  <xdr:twoCellAnchor>
    <xdr:from>
      <xdr:col>44</xdr:col>
      <xdr:colOff>390525</xdr:colOff>
      <xdr:row>109</xdr:row>
      <xdr:rowOff>85725</xdr:rowOff>
    </xdr:from>
    <xdr:to>
      <xdr:col>44</xdr:col>
      <xdr:colOff>571500</xdr:colOff>
      <xdr:row>109</xdr:row>
      <xdr:rowOff>104775</xdr:rowOff>
    </xdr:to>
    <xdr:sp>
      <xdr:nvSpPr>
        <xdr:cNvPr id="1287" name="Line 1287"/>
        <xdr:cNvSpPr>
          <a:spLocks/>
        </xdr:cNvSpPr>
      </xdr:nvSpPr>
      <xdr:spPr>
        <a:xfrm flipH="1" flipV="1">
          <a:off x="27327225" y="19831050"/>
          <a:ext cx="180975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542925</xdr:colOff>
      <xdr:row>109</xdr:row>
      <xdr:rowOff>76200</xdr:rowOff>
    </xdr:from>
    <xdr:to>
      <xdr:col>45</xdr:col>
      <xdr:colOff>381000</xdr:colOff>
      <xdr:row>111</xdr:row>
      <xdr:rowOff>133350</xdr:rowOff>
    </xdr:to>
    <xdr:sp>
      <xdr:nvSpPr>
        <xdr:cNvPr id="1288" name="Line 1288"/>
        <xdr:cNvSpPr>
          <a:spLocks/>
        </xdr:cNvSpPr>
      </xdr:nvSpPr>
      <xdr:spPr>
        <a:xfrm>
          <a:off x="27479625" y="19821525"/>
          <a:ext cx="447675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533400</xdr:colOff>
      <xdr:row>106</xdr:row>
      <xdr:rowOff>66675</xdr:rowOff>
    </xdr:from>
    <xdr:to>
      <xdr:col>44</xdr:col>
      <xdr:colOff>533400</xdr:colOff>
      <xdr:row>106</xdr:row>
      <xdr:rowOff>66675</xdr:rowOff>
    </xdr:to>
    <xdr:sp>
      <xdr:nvSpPr>
        <xdr:cNvPr id="1289" name="Line 1289"/>
        <xdr:cNvSpPr>
          <a:spLocks/>
        </xdr:cNvSpPr>
      </xdr:nvSpPr>
      <xdr:spPr>
        <a:xfrm>
          <a:off x="274701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514350</xdr:colOff>
      <xdr:row>106</xdr:row>
      <xdr:rowOff>104775</xdr:rowOff>
    </xdr:from>
    <xdr:to>
      <xdr:col>44</xdr:col>
      <xdr:colOff>552450</xdr:colOff>
      <xdr:row>109</xdr:row>
      <xdr:rowOff>95250</xdr:rowOff>
    </xdr:to>
    <xdr:sp>
      <xdr:nvSpPr>
        <xdr:cNvPr id="1290" name="Line 1290"/>
        <xdr:cNvSpPr>
          <a:spLocks/>
        </xdr:cNvSpPr>
      </xdr:nvSpPr>
      <xdr:spPr>
        <a:xfrm>
          <a:off x="27451050" y="19364325"/>
          <a:ext cx="381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600075</xdr:colOff>
      <xdr:row>107</xdr:row>
      <xdr:rowOff>152400</xdr:rowOff>
    </xdr:from>
    <xdr:to>
      <xdr:col>44</xdr:col>
      <xdr:colOff>123825</xdr:colOff>
      <xdr:row>107</xdr:row>
      <xdr:rowOff>152400</xdr:rowOff>
    </xdr:to>
    <xdr:sp>
      <xdr:nvSpPr>
        <xdr:cNvPr id="1291" name="Line 1291"/>
        <xdr:cNvSpPr>
          <a:spLocks/>
        </xdr:cNvSpPr>
      </xdr:nvSpPr>
      <xdr:spPr>
        <a:xfrm>
          <a:off x="26317575" y="195738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107</xdr:row>
      <xdr:rowOff>142875</xdr:rowOff>
    </xdr:from>
    <xdr:to>
      <xdr:col>44</xdr:col>
      <xdr:colOff>485775</xdr:colOff>
      <xdr:row>109</xdr:row>
      <xdr:rowOff>85725</xdr:rowOff>
    </xdr:to>
    <xdr:sp>
      <xdr:nvSpPr>
        <xdr:cNvPr id="1292" name="Line 1292"/>
        <xdr:cNvSpPr>
          <a:spLocks/>
        </xdr:cNvSpPr>
      </xdr:nvSpPr>
      <xdr:spPr>
        <a:xfrm>
          <a:off x="27060525" y="19564350"/>
          <a:ext cx="361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28575</xdr:colOff>
      <xdr:row>106</xdr:row>
      <xdr:rowOff>76200</xdr:rowOff>
    </xdr:from>
    <xdr:to>
      <xdr:col>78</xdr:col>
      <xdr:colOff>114300</xdr:colOff>
      <xdr:row>109</xdr:row>
      <xdr:rowOff>9525</xdr:rowOff>
    </xdr:to>
    <xdr:sp>
      <xdr:nvSpPr>
        <xdr:cNvPr id="1293" name="Line 1293"/>
        <xdr:cNvSpPr>
          <a:spLocks/>
        </xdr:cNvSpPr>
      </xdr:nvSpPr>
      <xdr:spPr>
        <a:xfrm flipH="1">
          <a:off x="47082075" y="19335750"/>
          <a:ext cx="695325" cy="419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152400</xdr:colOff>
      <xdr:row>109</xdr:row>
      <xdr:rowOff>76200</xdr:rowOff>
    </xdr:from>
    <xdr:to>
      <xdr:col>78</xdr:col>
      <xdr:colOff>38100</xdr:colOff>
      <xdr:row>111</xdr:row>
      <xdr:rowOff>28575</xdr:rowOff>
    </xdr:to>
    <xdr:sp>
      <xdr:nvSpPr>
        <xdr:cNvPr id="1294" name="Rectangle 1294"/>
        <xdr:cNvSpPr>
          <a:spLocks/>
        </xdr:cNvSpPr>
      </xdr:nvSpPr>
      <xdr:spPr>
        <a:xfrm>
          <a:off x="47205900" y="19821525"/>
          <a:ext cx="495300" cy="2762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Садовый 5Г
</a:t>
          </a:r>
        </a:p>
      </xdr:txBody>
    </xdr:sp>
    <xdr:clientData/>
  </xdr:twoCellAnchor>
  <xdr:twoCellAnchor>
    <xdr:from>
      <xdr:col>77</xdr:col>
      <xdr:colOff>9525</xdr:colOff>
      <xdr:row>109</xdr:row>
      <xdr:rowOff>0</xdr:rowOff>
    </xdr:from>
    <xdr:to>
      <xdr:col>77</xdr:col>
      <xdr:colOff>9525</xdr:colOff>
      <xdr:row>109</xdr:row>
      <xdr:rowOff>0</xdr:rowOff>
    </xdr:to>
    <xdr:sp>
      <xdr:nvSpPr>
        <xdr:cNvPr id="1295" name="Line 1295"/>
        <xdr:cNvSpPr>
          <a:spLocks/>
        </xdr:cNvSpPr>
      </xdr:nvSpPr>
      <xdr:spPr>
        <a:xfrm>
          <a:off x="47063025" y="1974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57150</xdr:colOff>
      <xdr:row>109</xdr:row>
      <xdr:rowOff>19050</xdr:rowOff>
    </xdr:from>
    <xdr:to>
      <xdr:col>77</xdr:col>
      <xdr:colOff>66675</xdr:colOff>
      <xdr:row>111</xdr:row>
      <xdr:rowOff>114300</xdr:rowOff>
    </xdr:to>
    <xdr:sp>
      <xdr:nvSpPr>
        <xdr:cNvPr id="1296" name="Line 1296"/>
        <xdr:cNvSpPr>
          <a:spLocks/>
        </xdr:cNvSpPr>
      </xdr:nvSpPr>
      <xdr:spPr>
        <a:xfrm>
          <a:off x="47110650" y="19764375"/>
          <a:ext cx="9525" cy="419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76200</xdr:colOff>
      <xdr:row>111</xdr:row>
      <xdr:rowOff>95250</xdr:rowOff>
    </xdr:from>
    <xdr:to>
      <xdr:col>77</xdr:col>
      <xdr:colOff>390525</xdr:colOff>
      <xdr:row>111</xdr:row>
      <xdr:rowOff>104775</xdr:rowOff>
    </xdr:to>
    <xdr:sp>
      <xdr:nvSpPr>
        <xdr:cNvPr id="1297" name="Line 1297"/>
        <xdr:cNvSpPr>
          <a:spLocks/>
        </xdr:cNvSpPr>
      </xdr:nvSpPr>
      <xdr:spPr>
        <a:xfrm flipV="1">
          <a:off x="47129700" y="20164425"/>
          <a:ext cx="3143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342900</xdr:colOff>
      <xdr:row>110</xdr:row>
      <xdr:rowOff>142875</xdr:rowOff>
    </xdr:from>
    <xdr:to>
      <xdr:col>77</xdr:col>
      <xdr:colOff>361950</xdr:colOff>
      <xdr:row>111</xdr:row>
      <xdr:rowOff>95250</xdr:rowOff>
    </xdr:to>
    <xdr:sp>
      <xdr:nvSpPr>
        <xdr:cNvPr id="1298" name="Line 1298"/>
        <xdr:cNvSpPr>
          <a:spLocks/>
        </xdr:cNvSpPr>
      </xdr:nvSpPr>
      <xdr:spPr>
        <a:xfrm flipH="1" flipV="1">
          <a:off x="47396400" y="20050125"/>
          <a:ext cx="1905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38100</xdr:colOff>
      <xdr:row>108</xdr:row>
      <xdr:rowOff>0</xdr:rowOff>
    </xdr:from>
    <xdr:to>
      <xdr:col>79</xdr:col>
      <xdr:colOff>581025</xdr:colOff>
      <xdr:row>108</xdr:row>
      <xdr:rowOff>9525</xdr:rowOff>
    </xdr:to>
    <xdr:sp>
      <xdr:nvSpPr>
        <xdr:cNvPr id="1299" name="Line 1299"/>
        <xdr:cNvSpPr>
          <a:spLocks/>
        </xdr:cNvSpPr>
      </xdr:nvSpPr>
      <xdr:spPr>
        <a:xfrm>
          <a:off x="48310800" y="19583400"/>
          <a:ext cx="54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571500</xdr:colOff>
      <xdr:row>107</xdr:row>
      <xdr:rowOff>9525</xdr:rowOff>
    </xdr:from>
    <xdr:to>
      <xdr:col>79</xdr:col>
      <xdr:colOff>66675</xdr:colOff>
      <xdr:row>108</xdr:row>
      <xdr:rowOff>0</xdr:rowOff>
    </xdr:to>
    <xdr:sp>
      <xdr:nvSpPr>
        <xdr:cNvPr id="1300" name="Line 1300"/>
        <xdr:cNvSpPr>
          <a:spLocks/>
        </xdr:cNvSpPr>
      </xdr:nvSpPr>
      <xdr:spPr>
        <a:xfrm>
          <a:off x="47625000" y="19431000"/>
          <a:ext cx="714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171450</xdr:colOff>
      <xdr:row>110</xdr:row>
      <xdr:rowOff>104775</xdr:rowOff>
    </xdr:from>
    <xdr:to>
      <xdr:col>77</xdr:col>
      <xdr:colOff>57150</xdr:colOff>
      <xdr:row>112</xdr:row>
      <xdr:rowOff>28575</xdr:rowOff>
    </xdr:to>
    <xdr:sp>
      <xdr:nvSpPr>
        <xdr:cNvPr id="1301" name="Line 1301"/>
        <xdr:cNvSpPr>
          <a:spLocks/>
        </xdr:cNvSpPr>
      </xdr:nvSpPr>
      <xdr:spPr>
        <a:xfrm flipV="1">
          <a:off x="46615350" y="20012025"/>
          <a:ext cx="4953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28575</xdr:colOff>
      <xdr:row>113</xdr:row>
      <xdr:rowOff>9525</xdr:rowOff>
    </xdr:from>
    <xdr:to>
      <xdr:col>78</xdr:col>
      <xdr:colOff>19050</xdr:colOff>
      <xdr:row>113</xdr:row>
      <xdr:rowOff>9525</xdr:rowOff>
    </xdr:to>
    <xdr:sp>
      <xdr:nvSpPr>
        <xdr:cNvPr id="1302" name="Line 1302"/>
        <xdr:cNvSpPr>
          <a:spLocks/>
        </xdr:cNvSpPr>
      </xdr:nvSpPr>
      <xdr:spPr>
        <a:xfrm>
          <a:off x="47082075" y="20402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180975</xdr:colOff>
      <xdr:row>111</xdr:row>
      <xdr:rowOff>95250</xdr:rowOff>
    </xdr:from>
    <xdr:to>
      <xdr:col>78</xdr:col>
      <xdr:colOff>19050</xdr:colOff>
      <xdr:row>113</xdr:row>
      <xdr:rowOff>19050</xdr:rowOff>
    </xdr:to>
    <xdr:sp>
      <xdr:nvSpPr>
        <xdr:cNvPr id="1303" name="Line 1303"/>
        <xdr:cNvSpPr>
          <a:spLocks/>
        </xdr:cNvSpPr>
      </xdr:nvSpPr>
      <xdr:spPr>
        <a:xfrm flipH="1" flipV="1">
          <a:off x="47234475" y="20164425"/>
          <a:ext cx="4476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9</xdr:row>
      <xdr:rowOff>9525</xdr:rowOff>
    </xdr:from>
    <xdr:to>
      <xdr:col>3</xdr:col>
      <xdr:colOff>409575</xdr:colOff>
      <xdr:row>10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009775" y="17621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9525</xdr:rowOff>
    </xdr:from>
    <xdr:to>
      <xdr:col>4</xdr:col>
      <xdr:colOff>409575</xdr:colOff>
      <xdr:row>10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2619375" y="1762125"/>
          <a:ext cx="228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9</xdr:row>
      <xdr:rowOff>133350</xdr:rowOff>
    </xdr:from>
    <xdr:to>
      <xdr:col>4</xdr:col>
      <xdr:colOff>190500</xdr:colOff>
      <xdr:row>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238375" y="1885950"/>
          <a:ext cx="39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152400</xdr:rowOff>
    </xdr:from>
    <xdr:to>
      <xdr:col>4</xdr:col>
      <xdr:colOff>19050</xdr:colOff>
      <xdr:row>11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828800" y="2228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133350</xdr:rowOff>
    </xdr:from>
    <xdr:to>
      <xdr:col>4</xdr:col>
      <xdr:colOff>19050</xdr:colOff>
      <xdr:row>11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2457450" y="1885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0</xdr:rowOff>
    </xdr:from>
    <xdr:to>
      <xdr:col>5</xdr:col>
      <xdr:colOff>28575</xdr:colOff>
      <xdr:row>8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86025" y="1266825"/>
          <a:ext cx="590550" cy="400050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Росбанк
</a:t>
          </a:r>
        </a:p>
      </xdr:txBody>
    </xdr:sp>
    <xdr:clientData/>
  </xdr:twoCellAnchor>
  <xdr:twoCellAnchor>
    <xdr:from>
      <xdr:col>4</xdr:col>
      <xdr:colOff>295275</xdr:colOff>
      <xdr:row>8</xdr:row>
      <xdr:rowOff>66675</xdr:rowOff>
    </xdr:from>
    <xdr:to>
      <xdr:col>4</xdr:col>
      <xdr:colOff>295275</xdr:colOff>
      <xdr:row>9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2733675" y="1657350"/>
          <a:ext cx="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152400</xdr:rowOff>
    </xdr:from>
    <xdr:to>
      <xdr:col>5</xdr:col>
      <xdr:colOff>590550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2733675" y="1743075"/>
          <a:ext cx="904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10</xdr:row>
      <xdr:rowOff>85725</xdr:rowOff>
    </xdr:from>
    <xdr:to>
      <xdr:col>3</xdr:col>
      <xdr:colOff>361950</xdr:colOff>
      <xdr:row>11</xdr:row>
      <xdr:rowOff>9525</xdr:rowOff>
    </xdr:to>
    <xdr:sp>
      <xdr:nvSpPr>
        <xdr:cNvPr id="9" name="Line 9"/>
        <xdr:cNvSpPr>
          <a:spLocks/>
        </xdr:cNvSpPr>
      </xdr:nvSpPr>
      <xdr:spPr>
        <a:xfrm>
          <a:off x="2124075" y="2000250"/>
          <a:ext cx="66675" cy="85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11</xdr:row>
      <xdr:rowOff>0</xdr:rowOff>
    </xdr:from>
    <xdr:to>
      <xdr:col>3</xdr:col>
      <xdr:colOff>361950</xdr:colOff>
      <xdr:row>13</xdr:row>
      <xdr:rowOff>38100</xdr:rowOff>
    </xdr:to>
    <xdr:sp>
      <xdr:nvSpPr>
        <xdr:cNvPr id="10" name="Line 10"/>
        <xdr:cNvSpPr>
          <a:spLocks/>
        </xdr:cNvSpPr>
      </xdr:nvSpPr>
      <xdr:spPr>
        <a:xfrm flipH="1">
          <a:off x="2181225" y="2076450"/>
          <a:ext cx="9525" cy="3619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13</xdr:row>
      <xdr:rowOff>28575</xdr:rowOff>
    </xdr:from>
    <xdr:to>
      <xdr:col>4</xdr:col>
      <xdr:colOff>57150</xdr:colOff>
      <xdr:row>13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2190750" y="2428875"/>
          <a:ext cx="304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57150</xdr:colOff>
      <xdr:row>14</xdr:row>
      <xdr:rowOff>66675</xdr:rowOff>
    </xdr:to>
    <xdr:sp>
      <xdr:nvSpPr>
        <xdr:cNvPr id="12" name="Line 12"/>
        <xdr:cNvSpPr>
          <a:spLocks/>
        </xdr:cNvSpPr>
      </xdr:nvSpPr>
      <xdr:spPr>
        <a:xfrm flipH="1">
          <a:off x="2486025" y="2447925"/>
          <a:ext cx="9525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14</xdr:row>
      <xdr:rowOff>66675</xdr:rowOff>
    </xdr:from>
    <xdr:to>
      <xdr:col>4</xdr:col>
      <xdr:colOff>285750</xdr:colOff>
      <xdr:row>16</xdr:row>
      <xdr:rowOff>57150</xdr:rowOff>
    </xdr:to>
    <xdr:sp>
      <xdr:nvSpPr>
        <xdr:cNvPr id="13" name="Rectangle 13"/>
        <xdr:cNvSpPr>
          <a:spLocks/>
        </xdr:cNvSpPr>
      </xdr:nvSpPr>
      <xdr:spPr>
        <a:xfrm>
          <a:off x="2124075" y="2628900"/>
          <a:ext cx="600075" cy="314325"/>
        </a:xfrm>
        <a:prstGeom prst="rect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м-н Успех Ленина 94
</a:t>
          </a:r>
        </a:p>
      </xdr:txBody>
    </xdr:sp>
    <xdr:clientData/>
  </xdr:twoCellAnchor>
  <xdr:twoCellAnchor>
    <xdr:from>
      <xdr:col>2</xdr:col>
      <xdr:colOff>581025</xdr:colOff>
      <xdr:row>11</xdr:row>
      <xdr:rowOff>0</xdr:rowOff>
    </xdr:from>
    <xdr:to>
      <xdr:col>3</xdr:col>
      <xdr:colOff>333375</xdr:colOff>
      <xdr:row>12</xdr:row>
      <xdr:rowOff>152400</xdr:rowOff>
    </xdr:to>
    <xdr:sp>
      <xdr:nvSpPr>
        <xdr:cNvPr id="14" name="Line 14"/>
        <xdr:cNvSpPr>
          <a:spLocks/>
        </xdr:cNvSpPr>
      </xdr:nvSpPr>
      <xdr:spPr>
        <a:xfrm flipV="1">
          <a:off x="1800225" y="207645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590550</xdr:colOff>
      <xdr:row>13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38250" y="24003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12</xdr:row>
      <xdr:rowOff>38100</xdr:rowOff>
    </xdr:from>
    <xdr:to>
      <xdr:col>3</xdr:col>
      <xdr:colOff>352425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790700" y="2276475"/>
          <a:ext cx="390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13</xdr:row>
      <xdr:rowOff>28575</xdr:rowOff>
    </xdr:from>
    <xdr:to>
      <xdr:col>3</xdr:col>
      <xdr:colOff>466725</xdr:colOff>
      <xdr:row>14</xdr:row>
      <xdr:rowOff>28575</xdr:rowOff>
    </xdr:to>
    <xdr:sp>
      <xdr:nvSpPr>
        <xdr:cNvPr id="17" name="Line 17"/>
        <xdr:cNvSpPr>
          <a:spLocks/>
        </xdr:cNvSpPr>
      </xdr:nvSpPr>
      <xdr:spPr>
        <a:xfrm flipV="1">
          <a:off x="1790700" y="242887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19050</xdr:rowOff>
    </xdr:from>
    <xdr:to>
      <xdr:col>2</xdr:col>
      <xdr:colOff>561975</xdr:colOff>
      <xdr:row>14</xdr:row>
      <xdr:rowOff>28575</xdr:rowOff>
    </xdr:to>
    <xdr:sp>
      <xdr:nvSpPr>
        <xdr:cNvPr id="18" name="Line 18"/>
        <xdr:cNvSpPr>
          <a:spLocks/>
        </xdr:cNvSpPr>
      </xdr:nvSpPr>
      <xdr:spPr>
        <a:xfrm flipV="1">
          <a:off x="1219200" y="2581275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9525</xdr:rowOff>
    </xdr:from>
    <xdr:to>
      <xdr:col>2</xdr:col>
      <xdr:colOff>600075</xdr:colOff>
      <xdr:row>16</xdr:row>
      <xdr:rowOff>19050</xdr:rowOff>
    </xdr:to>
    <xdr:sp>
      <xdr:nvSpPr>
        <xdr:cNvPr id="19" name="Line 19"/>
        <xdr:cNvSpPr>
          <a:spLocks/>
        </xdr:cNvSpPr>
      </xdr:nvSpPr>
      <xdr:spPr>
        <a:xfrm flipV="1">
          <a:off x="1247775" y="28956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13</xdr:row>
      <xdr:rowOff>76200</xdr:rowOff>
    </xdr:from>
    <xdr:to>
      <xdr:col>4</xdr:col>
      <xdr:colOff>57150</xdr:colOff>
      <xdr:row>16</xdr:row>
      <xdr:rowOff>19050</xdr:rowOff>
    </xdr:to>
    <xdr:sp>
      <xdr:nvSpPr>
        <xdr:cNvPr id="20" name="Line 20"/>
        <xdr:cNvSpPr>
          <a:spLocks/>
        </xdr:cNvSpPr>
      </xdr:nvSpPr>
      <xdr:spPr>
        <a:xfrm flipV="1">
          <a:off x="1819275" y="2476500"/>
          <a:ext cx="676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9.140625" style="75" customWidth="1"/>
    <col min="2" max="2" width="12.57421875" style="75" customWidth="1"/>
    <col min="3" max="8" width="9.140625" style="75" customWidth="1"/>
    <col min="9" max="9" width="18.28125" style="75" customWidth="1"/>
    <col min="10" max="10" width="9.140625" style="75" hidden="1" customWidth="1"/>
    <col min="11" max="17" width="9.140625" style="75" customWidth="1"/>
  </cols>
  <sheetData>
    <row r="1" spans="1:10" ht="49.5" customHeight="1">
      <c r="A1" s="582" t="s">
        <v>1180</v>
      </c>
      <c r="B1" s="583"/>
      <c r="C1" s="583"/>
      <c r="D1" s="583"/>
      <c r="E1" s="583"/>
      <c r="F1" s="583"/>
      <c r="G1" s="583"/>
      <c r="H1" s="583"/>
      <c r="I1" s="583"/>
      <c r="J1" s="583"/>
    </row>
    <row r="2" spans="1:10" ht="18">
      <c r="A2" s="584" t="s">
        <v>1163</v>
      </c>
      <c r="B2" s="585"/>
      <c r="C2" s="585"/>
      <c r="D2" s="585"/>
      <c r="E2" s="585"/>
      <c r="F2" s="585"/>
      <c r="G2" s="585"/>
      <c r="H2" s="585"/>
      <c r="I2" s="585"/>
      <c r="J2" s="585"/>
    </row>
    <row r="3" spans="1:10" ht="12.75">
      <c r="A3" s="586" t="s">
        <v>691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ht="12.75" customHeight="1">
      <c r="A4" s="588" t="s">
        <v>1172</v>
      </c>
      <c r="B4" s="589"/>
      <c r="C4" s="589"/>
      <c r="D4" s="589"/>
      <c r="E4" s="589"/>
      <c r="F4" s="589"/>
      <c r="G4" s="589"/>
      <c r="H4" s="589"/>
      <c r="I4" s="589"/>
      <c r="J4" s="589"/>
    </row>
    <row r="5" ht="12.75">
      <c r="A5" s="75" t="s">
        <v>681</v>
      </c>
    </row>
    <row r="6" ht="12.75">
      <c r="A6" s="75" t="s">
        <v>1173</v>
      </c>
    </row>
    <row r="7" ht="12.75">
      <c r="A7" s="75" t="s">
        <v>1174</v>
      </c>
    </row>
    <row r="8" ht="12.75">
      <c r="A8" s="75" t="s">
        <v>1175</v>
      </c>
    </row>
    <row r="10" ht="12.75">
      <c r="A10" s="75" t="s">
        <v>1164</v>
      </c>
    </row>
    <row r="11" ht="12.75">
      <c r="A11" s="75" t="s">
        <v>1176</v>
      </c>
    </row>
    <row r="13" spans="1:10" ht="30" customHeight="1">
      <c r="A13" s="590" t="s">
        <v>683</v>
      </c>
      <c r="B13" s="591"/>
      <c r="C13" s="591"/>
      <c r="D13" s="591"/>
      <c r="E13" s="591"/>
      <c r="F13" s="591"/>
      <c r="G13" s="591"/>
      <c r="H13" s="591"/>
      <c r="I13" s="591"/>
      <c r="J13" s="591"/>
    </row>
    <row r="15" spans="1:10" ht="24.75" customHeight="1">
      <c r="A15" s="569" t="s">
        <v>1165</v>
      </c>
      <c r="B15" s="569"/>
      <c r="C15" s="569"/>
      <c r="D15" s="569"/>
      <c r="E15" s="569"/>
      <c r="F15" s="569"/>
      <c r="G15" s="569"/>
      <c r="H15" s="569"/>
      <c r="I15" s="569"/>
      <c r="J15" s="569"/>
    </row>
    <row r="16" spans="1:10" ht="49.5" customHeight="1" thickBot="1">
      <c r="A16" s="569" t="s">
        <v>1166</v>
      </c>
      <c r="B16" s="569"/>
      <c r="C16" s="569"/>
      <c r="D16" s="569"/>
      <c r="E16" s="569"/>
      <c r="F16" s="569"/>
      <c r="G16" s="569"/>
      <c r="H16" s="569"/>
      <c r="I16" s="569"/>
      <c r="J16" s="569"/>
    </row>
    <row r="17" spans="1:10" ht="45" customHeight="1">
      <c r="A17" s="570" t="s">
        <v>1168</v>
      </c>
      <c r="B17" s="571"/>
      <c r="C17" s="572"/>
      <c r="D17" s="572"/>
      <c r="E17" s="572"/>
      <c r="F17" s="572"/>
      <c r="G17" s="572"/>
      <c r="H17" s="572"/>
      <c r="I17" s="572"/>
      <c r="J17" s="573"/>
    </row>
    <row r="18" spans="1:10" ht="57.75" customHeight="1">
      <c r="A18" s="574" t="s">
        <v>1169</v>
      </c>
      <c r="B18" s="575"/>
      <c r="C18" s="576"/>
      <c r="D18" s="576"/>
      <c r="E18" s="576"/>
      <c r="F18" s="576"/>
      <c r="G18" s="576"/>
      <c r="H18" s="576"/>
      <c r="I18" s="576"/>
      <c r="J18" s="577"/>
    </row>
    <row r="19" spans="1:10" ht="66" customHeight="1">
      <c r="A19" s="574" t="s">
        <v>1167</v>
      </c>
      <c r="B19" s="575"/>
      <c r="C19" s="575"/>
      <c r="D19" s="575"/>
      <c r="E19" s="575"/>
      <c r="F19" s="575"/>
      <c r="G19" s="575"/>
      <c r="H19" s="575"/>
      <c r="I19" s="575"/>
      <c r="J19" s="578"/>
    </row>
    <row r="20" spans="1:10" ht="37.5" customHeight="1" thickBot="1">
      <c r="A20" s="579" t="s">
        <v>1170</v>
      </c>
      <c r="B20" s="580"/>
      <c r="C20" s="580"/>
      <c r="D20" s="580"/>
      <c r="E20" s="580"/>
      <c r="F20" s="580"/>
      <c r="G20" s="580"/>
      <c r="H20" s="580"/>
      <c r="I20" s="580"/>
      <c r="J20" s="567"/>
    </row>
    <row r="21" spans="1:10" ht="12.75" customHeight="1">
      <c r="A21" s="569"/>
      <c r="B21" s="569"/>
      <c r="C21" s="569"/>
      <c r="D21" s="569"/>
      <c r="E21" s="569"/>
      <c r="F21" s="569"/>
      <c r="G21" s="569"/>
      <c r="H21" s="569"/>
      <c r="I21" s="569"/>
      <c r="J21" s="569"/>
    </row>
    <row r="22" spans="1:10" ht="34.5" customHeight="1">
      <c r="A22" s="569" t="s">
        <v>1171</v>
      </c>
      <c r="B22" s="569"/>
      <c r="C22" s="569"/>
      <c r="D22" s="569"/>
      <c r="E22" s="569"/>
      <c r="F22" s="569"/>
      <c r="G22" s="569"/>
      <c r="H22" s="569"/>
      <c r="I22" s="569"/>
      <c r="J22" s="569"/>
    </row>
    <row r="23" spans="1:10" ht="12.75" hidden="1">
      <c r="A23" s="569"/>
      <c r="B23" s="569"/>
      <c r="C23" s="569"/>
      <c r="D23" s="569"/>
      <c r="E23" s="569"/>
      <c r="F23" s="569"/>
      <c r="G23" s="569"/>
      <c r="H23" s="569"/>
      <c r="I23" s="569"/>
      <c r="J23" s="569"/>
    </row>
    <row r="24" spans="1:10" ht="37.5" customHeight="1" hidden="1">
      <c r="A24" s="569"/>
      <c r="B24" s="569"/>
      <c r="C24" s="569"/>
      <c r="D24" s="569"/>
      <c r="E24" s="569"/>
      <c r="F24" s="569"/>
      <c r="G24" s="569"/>
      <c r="H24" s="569"/>
      <c r="I24" s="569"/>
      <c r="J24" s="569"/>
    </row>
    <row r="25" spans="1:10" ht="24.75" customHeight="1" hidden="1">
      <c r="A25" s="569"/>
      <c r="B25" s="569"/>
      <c r="C25" s="569"/>
      <c r="D25" s="569"/>
      <c r="E25" s="569"/>
      <c r="F25" s="569"/>
      <c r="G25" s="569"/>
      <c r="H25" s="569"/>
      <c r="I25" s="569"/>
      <c r="J25" s="569"/>
    </row>
    <row r="26" ht="12.75" hidden="1">
      <c r="A26" s="100"/>
    </row>
    <row r="27" ht="24.75" customHeight="1" hidden="1">
      <c r="A27" s="100"/>
    </row>
    <row r="28" spans="1:10" ht="12.75" hidden="1">
      <c r="A28" s="569"/>
      <c r="B28" s="569"/>
      <c r="C28" s="569"/>
      <c r="D28" s="569"/>
      <c r="E28" s="569"/>
      <c r="F28" s="569"/>
      <c r="G28" s="569"/>
      <c r="H28" s="569"/>
      <c r="I28" s="569"/>
      <c r="J28" s="569"/>
    </row>
    <row r="29" spans="1:10" ht="12.75" hidden="1">
      <c r="A29" s="569"/>
      <c r="B29" s="569"/>
      <c r="C29" s="569"/>
      <c r="D29" s="569"/>
      <c r="E29" s="569"/>
      <c r="F29" s="569"/>
      <c r="G29" s="569"/>
      <c r="H29" s="569"/>
      <c r="I29" s="569"/>
      <c r="J29" s="569"/>
    </row>
    <row r="30" spans="1:10" ht="12.75" hidden="1">
      <c r="A30" s="581"/>
      <c r="B30" s="581"/>
      <c r="C30" s="581"/>
      <c r="D30" s="581"/>
      <c r="E30" s="581"/>
      <c r="F30" s="581"/>
      <c r="G30" s="581"/>
      <c r="H30" s="581"/>
      <c r="I30" s="581"/>
      <c r="J30" s="581"/>
    </row>
    <row r="31" spans="1:10" ht="12.75" hidden="1">
      <c r="A31" s="569"/>
      <c r="B31" s="569"/>
      <c r="C31" s="569"/>
      <c r="D31" s="569"/>
      <c r="E31" s="569"/>
      <c r="F31" s="569"/>
      <c r="G31" s="569"/>
      <c r="H31" s="569"/>
      <c r="I31" s="569"/>
      <c r="J31" s="569"/>
    </row>
    <row r="35" spans="1:7" ht="12.75">
      <c r="A35" s="61"/>
      <c r="B35" s="568" t="s">
        <v>1177</v>
      </c>
      <c r="G35" s="75" t="s">
        <v>1178</v>
      </c>
    </row>
    <row r="36" ht="12.75">
      <c r="A36" s="61"/>
    </row>
    <row r="37" ht="12.75">
      <c r="A37" s="61"/>
    </row>
    <row r="38" ht="12.75">
      <c r="A38" s="61"/>
    </row>
    <row r="50" spans="1:10" ht="12.75">
      <c r="A50" s="569"/>
      <c r="B50" s="569"/>
      <c r="C50" s="569"/>
      <c r="D50" s="569"/>
      <c r="E50" s="569"/>
      <c r="F50" s="569"/>
      <c r="G50" s="569"/>
      <c r="H50" s="569"/>
      <c r="I50" s="569"/>
      <c r="J50" s="569"/>
    </row>
    <row r="51" ht="12.75">
      <c r="A51" s="102"/>
    </row>
    <row r="52" ht="12.75">
      <c r="A52" s="103"/>
    </row>
    <row r="53" ht="12.75">
      <c r="A53" s="103"/>
    </row>
    <row r="55" spans="1:10" ht="12.75">
      <c r="A55" s="569"/>
      <c r="B55" s="569"/>
      <c r="C55" s="569"/>
      <c r="D55" s="569"/>
      <c r="E55" s="569"/>
      <c r="F55" s="569"/>
      <c r="G55" s="569"/>
      <c r="H55" s="569"/>
      <c r="I55" s="569"/>
      <c r="J55" s="569"/>
    </row>
    <row r="59" spans="1:10" ht="12.75">
      <c r="A59" s="569"/>
      <c r="B59" s="569"/>
      <c r="C59" s="569"/>
      <c r="D59" s="569"/>
      <c r="E59" s="569"/>
      <c r="F59" s="569"/>
      <c r="G59" s="569"/>
      <c r="H59" s="569"/>
      <c r="I59" s="569"/>
      <c r="J59" s="569"/>
    </row>
    <row r="61" ht="12.75">
      <c r="A61" s="61"/>
    </row>
  </sheetData>
  <sheetProtection/>
  <mergeCells count="23">
    <mergeCell ref="A1:J1"/>
    <mergeCell ref="A2:J2"/>
    <mergeCell ref="A3:J3"/>
    <mergeCell ref="A4:J4"/>
    <mergeCell ref="A13:J13"/>
    <mergeCell ref="A15:J15"/>
    <mergeCell ref="A55:J55"/>
    <mergeCell ref="A16:J16"/>
    <mergeCell ref="A21:J21"/>
    <mergeCell ref="A22:J22"/>
    <mergeCell ref="A23:J23"/>
    <mergeCell ref="A24:J24"/>
    <mergeCell ref="A25:J25"/>
    <mergeCell ref="A59:J59"/>
    <mergeCell ref="A17:J17"/>
    <mergeCell ref="A18:J18"/>
    <mergeCell ref="A19:J19"/>
    <mergeCell ref="A20:I20"/>
    <mergeCell ref="A28:J28"/>
    <mergeCell ref="A29:J29"/>
    <mergeCell ref="A30:J30"/>
    <mergeCell ref="A31:J31"/>
    <mergeCell ref="A50:J50"/>
  </mergeCells>
  <printOptions/>
  <pageMargins left="0.75" right="0.16" top="0.53" bottom="0.58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zoomScalePageLayoutView="0" workbookViewId="0" topLeftCell="A7">
      <selection activeCell="A2" sqref="A2:J2"/>
    </sheetView>
  </sheetViews>
  <sheetFormatPr defaultColWidth="9.140625" defaultRowHeight="12.75"/>
  <cols>
    <col min="1" max="1" width="20.7109375" style="0" customWidth="1"/>
    <col min="2" max="2" width="10.7109375" style="0" customWidth="1"/>
    <col min="3" max="6" width="13.7109375" style="0" customWidth="1"/>
  </cols>
  <sheetData>
    <row r="1" ht="12.75">
      <c r="E1" s="120" t="s">
        <v>548</v>
      </c>
    </row>
    <row r="2" ht="12.75">
      <c r="E2" s="120" t="s">
        <v>535</v>
      </c>
    </row>
    <row r="3" ht="12.75">
      <c r="E3" s="120" t="s">
        <v>1150</v>
      </c>
    </row>
    <row r="4" ht="12.75">
      <c r="E4" s="564" t="s">
        <v>1153</v>
      </c>
    </row>
    <row r="6" spans="1:6" ht="15.75">
      <c r="A6" s="593" t="s">
        <v>1150</v>
      </c>
      <c r="B6" s="593"/>
      <c r="C6" s="593"/>
      <c r="D6" s="593"/>
      <c r="E6" s="593"/>
      <c r="F6" s="593"/>
    </row>
    <row r="7" spans="1:6" ht="30" customHeight="1">
      <c r="A7" s="582" t="s">
        <v>2</v>
      </c>
      <c r="B7" s="582"/>
      <c r="C7" s="582"/>
      <c r="D7" s="582"/>
      <c r="E7" s="582"/>
      <c r="F7" s="582"/>
    </row>
    <row r="8" spans="1:6" ht="15.75">
      <c r="A8" s="593" t="s">
        <v>1159</v>
      </c>
      <c r="B8" s="593"/>
      <c r="C8" s="593"/>
      <c r="D8" s="593"/>
      <c r="E8" s="593"/>
      <c r="F8" s="593"/>
    </row>
    <row r="9" spans="1:6" ht="16.5" thickBot="1">
      <c r="A9" s="500"/>
      <c r="B9" s="500"/>
      <c r="C9" s="500"/>
      <c r="D9" s="500"/>
      <c r="E9" s="500"/>
      <c r="F9" s="500"/>
    </row>
    <row r="10" spans="1:6" ht="25.5">
      <c r="A10" s="121" t="s">
        <v>3</v>
      </c>
      <c r="B10" s="122" t="s">
        <v>4</v>
      </c>
      <c r="C10" s="122" t="s">
        <v>679</v>
      </c>
      <c r="D10" s="122" t="s">
        <v>585</v>
      </c>
      <c r="E10" s="122" t="s">
        <v>594</v>
      </c>
      <c r="F10" s="123" t="s">
        <v>1140</v>
      </c>
    </row>
    <row r="11" spans="1:6" ht="24.75" customHeight="1">
      <c r="A11" s="115" t="s">
        <v>5</v>
      </c>
      <c r="B11" s="17" t="s">
        <v>6</v>
      </c>
      <c r="C11" s="17">
        <v>0.6</v>
      </c>
      <c r="D11" s="17">
        <v>2.09</v>
      </c>
      <c r="E11" s="17">
        <v>15.645</v>
      </c>
      <c r="F11" s="124">
        <f>SUM(C11:E11)</f>
        <v>18.335</v>
      </c>
    </row>
    <row r="12" spans="1:6" ht="24.75" customHeight="1">
      <c r="A12" s="115" t="s">
        <v>7</v>
      </c>
      <c r="B12" s="17" t="s">
        <v>6</v>
      </c>
      <c r="C12" s="17">
        <v>0.6</v>
      </c>
      <c r="D12" s="17">
        <v>2.09</v>
      </c>
      <c r="E12" s="17">
        <v>15.645</v>
      </c>
      <c r="F12" s="124">
        <f>SUM(C12:E12)</f>
        <v>18.335</v>
      </c>
    </row>
    <row r="13" spans="1:6" ht="24.75" customHeight="1">
      <c r="A13" s="115" t="s">
        <v>8</v>
      </c>
      <c r="B13" s="17" t="s">
        <v>9</v>
      </c>
      <c r="C13" s="17">
        <v>71.94</v>
      </c>
      <c r="D13" s="17">
        <v>1243.55</v>
      </c>
      <c r="E13" s="17">
        <v>20958.48</v>
      </c>
      <c r="F13" s="161">
        <f>SUM(C13:E13)</f>
        <v>22273.97</v>
      </c>
    </row>
    <row r="14" spans="1:6" ht="24.75" customHeight="1">
      <c r="A14" s="115" t="s">
        <v>10</v>
      </c>
      <c r="B14" s="17" t="s">
        <v>11</v>
      </c>
      <c r="C14" s="17">
        <v>5147</v>
      </c>
      <c r="D14" s="17">
        <v>5147</v>
      </c>
      <c r="E14" s="17">
        <v>5147</v>
      </c>
      <c r="F14" s="124">
        <v>5147</v>
      </c>
    </row>
    <row r="15" spans="1:6" ht="49.5" customHeight="1">
      <c r="A15" s="115" t="s">
        <v>653</v>
      </c>
      <c r="B15" s="17" t="s">
        <v>529</v>
      </c>
      <c r="C15" s="17">
        <v>241.6</v>
      </c>
      <c r="D15" s="17">
        <v>233.4</v>
      </c>
      <c r="E15" s="17">
        <v>199.5</v>
      </c>
      <c r="F15" s="498">
        <v>201</v>
      </c>
    </row>
    <row r="16" spans="1:6" ht="24.75" customHeight="1">
      <c r="A16" s="115" t="s">
        <v>12</v>
      </c>
      <c r="B16" s="17" t="s">
        <v>13</v>
      </c>
      <c r="C16" s="125">
        <f>C17/0.735</f>
        <v>23.64721632653061</v>
      </c>
      <c r="D16" s="125">
        <f>D17/0.735</f>
        <v>394.89057142857143</v>
      </c>
      <c r="E16" s="125">
        <f>E17/0.735</f>
        <v>5688.730285714285</v>
      </c>
      <c r="F16" s="161">
        <f>SUM(C16:E16)</f>
        <v>6107.268073469387</v>
      </c>
    </row>
    <row r="17" spans="1:6" ht="24.75" customHeight="1">
      <c r="A17" s="115" t="s">
        <v>14</v>
      </c>
      <c r="B17" s="17" t="s">
        <v>15</v>
      </c>
      <c r="C17" s="125">
        <f>C13*C15/1000</f>
        <v>17.380703999999998</v>
      </c>
      <c r="D17" s="125">
        <f>D13*D15/1000</f>
        <v>290.24457</v>
      </c>
      <c r="E17" s="125">
        <f>E13*E15/1000</f>
        <v>4181.216759999999</v>
      </c>
      <c r="F17" s="161">
        <f>SUM(C17:E17)</f>
        <v>4488.842033999999</v>
      </c>
    </row>
    <row r="18" spans="1:6" ht="13.5" thickBot="1">
      <c r="A18" s="126" t="s">
        <v>16</v>
      </c>
      <c r="B18" s="111" t="s">
        <v>17</v>
      </c>
      <c r="C18" s="111">
        <v>84</v>
      </c>
      <c r="D18" s="111">
        <v>84</v>
      </c>
      <c r="E18" s="111">
        <v>80.9</v>
      </c>
      <c r="F18" s="127"/>
    </row>
  </sheetData>
  <sheetProtection/>
  <mergeCells count="3">
    <mergeCell ref="A6:F6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12.7109375" style="0" customWidth="1"/>
    <col min="2" max="2" width="10.7109375" style="0" customWidth="1"/>
    <col min="5" max="5" width="10.7109375" style="0" customWidth="1"/>
    <col min="8" max="8" width="10.7109375" style="0" customWidth="1"/>
    <col min="11" max="11" width="10.7109375" style="0" customWidth="1"/>
  </cols>
  <sheetData>
    <row r="1" ht="15.75">
      <c r="I1" s="128" t="s">
        <v>548</v>
      </c>
    </row>
    <row r="2" ht="12.75">
      <c r="I2" s="120" t="s">
        <v>547</v>
      </c>
    </row>
    <row r="3" ht="12.75">
      <c r="I3" s="564" t="s">
        <v>1150</v>
      </c>
    </row>
    <row r="4" ht="12.75">
      <c r="I4" s="564" t="s">
        <v>1153</v>
      </c>
    </row>
    <row r="5" spans="1:13" ht="15.75">
      <c r="A5" s="594" t="s">
        <v>1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</row>
    <row r="6" spans="1:13" ht="15.75">
      <c r="A6" s="594" t="s">
        <v>1150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</row>
    <row r="7" spans="1:13" ht="16.5" thickBot="1">
      <c r="A7" s="611" t="s">
        <v>1182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</row>
    <row r="8" spans="1:13" ht="12.75">
      <c r="A8" s="617" t="s">
        <v>1139</v>
      </c>
      <c r="B8" s="612" t="s">
        <v>18</v>
      </c>
      <c r="C8" s="613"/>
      <c r="D8" s="614"/>
      <c r="E8" s="615" t="s">
        <v>19</v>
      </c>
      <c r="F8" s="613"/>
      <c r="G8" s="616"/>
      <c r="H8" s="612" t="s">
        <v>20</v>
      </c>
      <c r="I8" s="613"/>
      <c r="J8" s="614"/>
      <c r="K8" s="615" t="s">
        <v>609</v>
      </c>
      <c r="L8" s="613"/>
      <c r="M8" s="614"/>
    </row>
    <row r="9" spans="1:13" s="132" customFormat="1" ht="25.5">
      <c r="A9" s="618"/>
      <c r="B9" s="129" t="s">
        <v>21</v>
      </c>
      <c r="C9" s="116" t="s">
        <v>1141</v>
      </c>
      <c r="D9" s="130" t="s">
        <v>1142</v>
      </c>
      <c r="E9" s="131" t="s">
        <v>21</v>
      </c>
      <c r="F9" s="116" t="s">
        <v>1141</v>
      </c>
      <c r="G9" s="130" t="s">
        <v>1142</v>
      </c>
      <c r="H9" s="129" t="s">
        <v>21</v>
      </c>
      <c r="I9" s="116" t="s">
        <v>1141</v>
      </c>
      <c r="J9" s="130" t="s">
        <v>1142</v>
      </c>
      <c r="K9" s="131" t="s">
        <v>21</v>
      </c>
      <c r="L9" s="116" t="s">
        <v>1141</v>
      </c>
      <c r="M9" s="130" t="s">
        <v>1142</v>
      </c>
    </row>
    <row r="10" spans="1:13" s="132" customFormat="1" ht="12.75">
      <c r="A10" s="133" t="s">
        <v>22</v>
      </c>
      <c r="B10" s="134"/>
      <c r="C10" s="135"/>
      <c r="D10" s="136"/>
      <c r="E10" s="137"/>
      <c r="F10" s="135"/>
      <c r="G10" s="138"/>
      <c r="H10" s="134"/>
      <c r="I10" s="135"/>
      <c r="J10" s="136"/>
      <c r="K10" s="137"/>
      <c r="L10" s="135"/>
      <c r="M10" s="136"/>
    </row>
    <row r="11" spans="1:15" ht="12.75">
      <c r="A11" s="117" t="s">
        <v>0</v>
      </c>
      <c r="B11" s="139">
        <v>66.03</v>
      </c>
      <c r="C11" s="140"/>
      <c r="D11" s="141">
        <f>B11</f>
        <v>66.03</v>
      </c>
      <c r="E11" s="142">
        <v>441.65</v>
      </c>
      <c r="F11" s="140"/>
      <c r="G11" s="143">
        <f>E11</f>
        <v>441.65</v>
      </c>
      <c r="H11" s="139">
        <v>8901.75</v>
      </c>
      <c r="I11" s="140">
        <v>1493.78</v>
      </c>
      <c r="J11" s="141">
        <f>H11+I11</f>
        <v>10395.53</v>
      </c>
      <c r="K11" s="142">
        <f aca="true" t="shared" si="0" ref="K11:L13">B11+E11+H11</f>
        <v>9409.43</v>
      </c>
      <c r="L11" s="142">
        <f t="shared" si="0"/>
        <v>1493.78</v>
      </c>
      <c r="M11" s="141">
        <f>K11+L11</f>
        <v>10903.210000000001</v>
      </c>
      <c r="O11" s="27"/>
    </row>
    <row r="12" spans="1:15" ht="12.75">
      <c r="A12" s="117" t="s">
        <v>23</v>
      </c>
      <c r="B12" s="139"/>
      <c r="C12" s="140"/>
      <c r="D12" s="141"/>
      <c r="E12" s="142">
        <f>'Бюджет 2022 г'!C19</f>
        <v>522.52</v>
      </c>
      <c r="F12" s="140">
        <f>'Бюджет 2022 г'!F19</f>
        <v>7.85954</v>
      </c>
      <c r="G12" s="143">
        <f>E12+F12</f>
        <v>530.37954</v>
      </c>
      <c r="H12" s="139">
        <f>'Бюджет 2022 г'!C62</f>
        <v>6311.39</v>
      </c>
      <c r="I12" s="140">
        <f>'Бюджет 2022 г'!F62</f>
        <v>209.89189083</v>
      </c>
      <c r="J12" s="141">
        <f>H12+I12</f>
        <v>6521.2818908300005</v>
      </c>
      <c r="K12" s="142">
        <f t="shared" si="0"/>
        <v>6833.91</v>
      </c>
      <c r="L12" s="142">
        <f t="shared" si="0"/>
        <v>217.75143083</v>
      </c>
      <c r="M12" s="141">
        <f>K12+L12</f>
        <v>7051.6614308299995</v>
      </c>
      <c r="O12" s="27"/>
    </row>
    <row r="13" spans="1:13" ht="13.5" thickBot="1">
      <c r="A13" s="118" t="s">
        <v>24</v>
      </c>
      <c r="B13" s="144"/>
      <c r="C13" s="145"/>
      <c r="D13" s="146"/>
      <c r="E13" s="147">
        <f>'Прочие 2022г'!C39</f>
        <v>22.8</v>
      </c>
      <c r="F13" s="145">
        <f>'Прочие 2022г'!F40</f>
        <v>0.5622594000000001</v>
      </c>
      <c r="G13" s="143">
        <f>E13+F13</f>
        <v>23.3622594</v>
      </c>
      <c r="H13" s="144">
        <f>'Прочие 2022г'!C37</f>
        <v>1097.2620000000002</v>
      </c>
      <c r="I13" s="145">
        <f>'Прочие 2022г'!F37</f>
        <v>22.30600924</v>
      </c>
      <c r="J13" s="141">
        <f>H13+I13</f>
        <v>1119.5680092400003</v>
      </c>
      <c r="K13" s="142">
        <f t="shared" si="0"/>
        <v>1120.0620000000001</v>
      </c>
      <c r="L13" s="142">
        <f t="shared" si="0"/>
        <v>22.86826864</v>
      </c>
      <c r="M13" s="141">
        <f>K13+L13</f>
        <v>1142.9302686400001</v>
      </c>
    </row>
    <row r="14" spans="1:15" ht="26.25" thickBot="1">
      <c r="A14" s="119" t="s">
        <v>25</v>
      </c>
      <c r="B14" s="149">
        <f aca="true" t="shared" si="1" ref="B14:G14">SUM(B11:B13)</f>
        <v>66.03</v>
      </c>
      <c r="C14" s="150">
        <f t="shared" si="1"/>
        <v>0</v>
      </c>
      <c r="D14" s="151">
        <f>SUM(D11:D13)</f>
        <v>66.03</v>
      </c>
      <c r="E14" s="152">
        <f t="shared" si="1"/>
        <v>986.9699999999999</v>
      </c>
      <c r="F14" s="150">
        <f t="shared" si="1"/>
        <v>8.4217994</v>
      </c>
      <c r="G14" s="153">
        <f t="shared" si="1"/>
        <v>995.3917994</v>
      </c>
      <c r="H14" s="149">
        <f aca="true" t="shared" si="2" ref="H14:M14">SUM(H11:H13)</f>
        <v>16310.402</v>
      </c>
      <c r="I14" s="150">
        <f t="shared" si="2"/>
        <v>1725.97790007</v>
      </c>
      <c r="J14" s="151">
        <f t="shared" si="2"/>
        <v>18036.379900070002</v>
      </c>
      <c r="K14" s="152">
        <f t="shared" si="2"/>
        <v>17363.402000000002</v>
      </c>
      <c r="L14" s="150">
        <f t="shared" si="2"/>
        <v>1734.3996994699999</v>
      </c>
      <c r="M14" s="151">
        <f t="shared" si="2"/>
        <v>19097.80169947</v>
      </c>
      <c r="N14" s="27"/>
      <c r="O14" s="26"/>
    </row>
    <row r="15" spans="1:14" ht="12.75">
      <c r="A15" s="154" t="s">
        <v>26</v>
      </c>
      <c r="B15" s="155">
        <v>5.78</v>
      </c>
      <c r="C15" s="156">
        <v>0.13</v>
      </c>
      <c r="D15" s="157">
        <f>SUM(B15:C15)</f>
        <v>5.91</v>
      </c>
      <c r="E15" s="158">
        <v>243.09</v>
      </c>
      <c r="F15" s="156">
        <v>5.07</v>
      </c>
      <c r="G15" s="159">
        <f>SUM(E15:F15)</f>
        <v>248.16</v>
      </c>
      <c r="H15" s="155">
        <v>2751.32</v>
      </c>
      <c r="I15" s="156">
        <v>170.78</v>
      </c>
      <c r="J15" s="157">
        <f>SUM(H15:I15)</f>
        <v>2922.1000000000004</v>
      </c>
      <c r="K15" s="142">
        <f>B15+E15+H15</f>
        <v>3000.19</v>
      </c>
      <c r="L15" s="142">
        <f>C15+F15+I15</f>
        <v>175.98</v>
      </c>
      <c r="M15" s="141">
        <f>K15+L15</f>
        <v>3176.17</v>
      </c>
      <c r="N15" s="27"/>
    </row>
    <row r="16" spans="1:14" ht="13.5" thickBot="1">
      <c r="A16" s="118" t="s">
        <v>27</v>
      </c>
      <c r="B16" s="144">
        <f>B14+B15</f>
        <v>71.81</v>
      </c>
      <c r="C16" s="145">
        <f>C14+C15</f>
        <v>0.13</v>
      </c>
      <c r="D16" s="146">
        <f>SUM(B16:C16)</f>
        <v>71.94</v>
      </c>
      <c r="E16" s="147">
        <f>E14+E15</f>
        <v>1230.06</v>
      </c>
      <c r="F16" s="145">
        <f>F14+F15</f>
        <v>13.4917994</v>
      </c>
      <c r="G16" s="148">
        <f>SUM(E16:F16)</f>
        <v>1243.5517994</v>
      </c>
      <c r="H16" s="144">
        <f>H14+H15</f>
        <v>19061.722</v>
      </c>
      <c r="I16" s="145">
        <f>I14+I15</f>
        <v>1896.75790007</v>
      </c>
      <c r="J16" s="157">
        <f>SUM(H16:I16)</f>
        <v>20958.47990007</v>
      </c>
      <c r="K16" s="147">
        <f>K14+K15</f>
        <v>20363.592</v>
      </c>
      <c r="L16" s="145">
        <f>L14+L15</f>
        <v>1910.3796994699999</v>
      </c>
      <c r="M16" s="146">
        <f>SUM(K16:L16)</f>
        <v>22273.97169947</v>
      </c>
      <c r="N16" s="27"/>
    </row>
    <row r="17" spans="1:14" ht="13.5" thickBot="1">
      <c r="A17" s="160" t="s">
        <v>28</v>
      </c>
      <c r="B17" s="149">
        <f>B16</f>
        <v>71.81</v>
      </c>
      <c r="C17" s="150">
        <f>C16</f>
        <v>0.13</v>
      </c>
      <c r="D17" s="151">
        <f>SUM(B17:C17)</f>
        <v>71.94</v>
      </c>
      <c r="E17" s="152">
        <f>E16</f>
        <v>1230.06</v>
      </c>
      <c r="F17" s="150">
        <f>F16</f>
        <v>13.4917994</v>
      </c>
      <c r="G17" s="153">
        <f>SUM(E17:F17)</f>
        <v>1243.5517994</v>
      </c>
      <c r="H17" s="149">
        <f>H16</f>
        <v>19061.722</v>
      </c>
      <c r="I17" s="150">
        <f>I16</f>
        <v>1896.75790007</v>
      </c>
      <c r="J17" s="151">
        <f>J16</f>
        <v>20958.47990007</v>
      </c>
      <c r="K17" s="152">
        <f>K16</f>
        <v>20363.592</v>
      </c>
      <c r="L17" s="150">
        <f>L16</f>
        <v>1910.3796994699999</v>
      </c>
      <c r="M17" s="151">
        <f>SUM(K17:L17)</f>
        <v>22273.97169947</v>
      </c>
      <c r="N17" s="27"/>
    </row>
    <row r="18" spans="2:13" ht="12.7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20" ht="12.75">
      <c r="B20" s="1"/>
    </row>
  </sheetData>
  <sheetProtection/>
  <mergeCells count="8">
    <mergeCell ref="A5:M5"/>
    <mergeCell ref="A7:M7"/>
    <mergeCell ref="B8:D8"/>
    <mergeCell ref="E8:G8"/>
    <mergeCell ref="H8:J8"/>
    <mergeCell ref="K8:M8"/>
    <mergeCell ref="A6:M6"/>
    <mergeCell ref="A8:A9"/>
  </mergeCells>
  <printOptions/>
  <pageMargins left="0.66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11"/>
  <sheetViews>
    <sheetView view="pageBreakPreview" zoomScale="115" zoomScaleSheetLayoutView="115" zoomScalePageLayoutView="0" workbookViewId="0" topLeftCell="A91">
      <selection activeCell="A2" sqref="A2:J2"/>
    </sheetView>
  </sheetViews>
  <sheetFormatPr defaultColWidth="9.140625" defaultRowHeight="12.75"/>
  <cols>
    <col min="1" max="1" width="5.7109375" style="0" customWidth="1"/>
    <col min="2" max="2" width="16.7109375" style="0" customWidth="1"/>
    <col min="3" max="5" width="4.7109375" style="0" customWidth="1"/>
    <col min="6" max="6" width="7.7109375" style="28" customWidth="1"/>
    <col min="7" max="7" width="6.7109375" style="28" customWidth="1"/>
    <col min="8" max="8" width="7.7109375" style="28" customWidth="1"/>
    <col min="9" max="9" width="6.7109375" style="28" customWidth="1"/>
    <col min="10" max="10" width="6.7109375" style="0" customWidth="1"/>
    <col min="11" max="11" width="9.7109375" style="0" customWidth="1"/>
    <col min="12" max="12" width="5.7109375" style="0" customWidth="1"/>
    <col min="13" max="15" width="6.7109375" style="0" customWidth="1"/>
    <col min="16" max="16" width="7.7109375" style="0" customWidth="1"/>
    <col min="17" max="18" width="4.7109375" style="0" customWidth="1"/>
    <col min="19" max="19" width="6.7109375" style="0" customWidth="1"/>
    <col min="20" max="21" width="5.7109375" style="0" customWidth="1"/>
    <col min="23" max="23" width="6.7109375" style="0" customWidth="1"/>
    <col min="24" max="26" width="7.7109375" style="0" customWidth="1"/>
    <col min="27" max="27" width="6.7109375" style="0" customWidth="1"/>
    <col min="28" max="28" width="7.7109375" style="0" customWidth="1"/>
  </cols>
  <sheetData>
    <row r="1" ht="12.75">
      <c r="Y1" s="2" t="s">
        <v>548</v>
      </c>
    </row>
    <row r="2" ht="12.75">
      <c r="Y2" s="2" t="s">
        <v>1147</v>
      </c>
    </row>
    <row r="3" ht="12.75">
      <c r="Y3" s="2" t="s">
        <v>1153</v>
      </c>
    </row>
    <row r="5" spans="1:28" ht="15.75">
      <c r="A5" s="623" t="s">
        <v>1150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607"/>
      <c r="AA5" s="607"/>
      <c r="AB5" s="607"/>
    </row>
    <row r="6" spans="1:28" ht="15.75">
      <c r="A6" s="623" t="s">
        <v>1161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</row>
    <row r="7" ht="12.75">
      <c r="A7" s="61" t="s">
        <v>550</v>
      </c>
    </row>
    <row r="8" ht="12.75">
      <c r="A8" t="s">
        <v>551</v>
      </c>
    </row>
    <row r="9" spans="1:28" ht="24.75" customHeight="1" thickBot="1">
      <c r="A9" s="624" t="s">
        <v>576</v>
      </c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</row>
    <row r="10" spans="1:28" ht="12.75">
      <c r="A10" s="629" t="s">
        <v>552</v>
      </c>
      <c r="B10" s="627" t="s">
        <v>553</v>
      </c>
      <c r="C10" s="625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6"/>
      <c r="Q10" s="631" t="s">
        <v>554</v>
      </c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19" t="s">
        <v>65</v>
      </c>
    </row>
    <row r="11" spans="1:28" s="114" customFormat="1" ht="229.5" customHeight="1" thickBot="1">
      <c r="A11" s="630"/>
      <c r="B11" s="628"/>
      <c r="C11" s="424" t="s">
        <v>555</v>
      </c>
      <c r="D11" s="424" t="s">
        <v>189</v>
      </c>
      <c r="E11" s="425" t="s">
        <v>556</v>
      </c>
      <c r="F11" s="426" t="s">
        <v>557</v>
      </c>
      <c r="G11" s="426" t="s">
        <v>1085</v>
      </c>
      <c r="H11" s="427" t="s">
        <v>1084</v>
      </c>
      <c r="I11" s="427" t="s">
        <v>1088</v>
      </c>
      <c r="J11" s="427" t="s">
        <v>1087</v>
      </c>
      <c r="K11" s="428" t="s">
        <v>1086</v>
      </c>
      <c r="L11" s="427" t="s">
        <v>558</v>
      </c>
      <c r="M11" s="429" t="s">
        <v>559</v>
      </c>
      <c r="N11" s="430" t="s">
        <v>560</v>
      </c>
      <c r="O11" s="430" t="s">
        <v>842</v>
      </c>
      <c r="P11" s="431" t="s">
        <v>66</v>
      </c>
      <c r="Q11" s="432" t="s">
        <v>1089</v>
      </c>
      <c r="R11" s="425" t="s">
        <v>561</v>
      </c>
      <c r="S11" s="427" t="s">
        <v>891</v>
      </c>
      <c r="T11" s="427" t="s">
        <v>892</v>
      </c>
      <c r="U11" s="426" t="s">
        <v>562</v>
      </c>
      <c r="V11" s="433" t="s">
        <v>563</v>
      </c>
      <c r="W11" s="426" t="s">
        <v>564</v>
      </c>
      <c r="X11" s="426" t="s">
        <v>565</v>
      </c>
      <c r="Y11" s="426" t="s">
        <v>566</v>
      </c>
      <c r="Z11" s="426" t="s">
        <v>335</v>
      </c>
      <c r="AA11" s="424" t="s">
        <v>567</v>
      </c>
      <c r="AB11" s="620"/>
    </row>
    <row r="12" spans="1:28" s="114" customFormat="1" ht="11.25">
      <c r="A12" s="411"/>
      <c r="B12" s="412" t="s">
        <v>841</v>
      </c>
      <c r="C12" s="413"/>
      <c r="D12" s="413"/>
      <c r="E12" s="414"/>
      <c r="F12" s="415"/>
      <c r="G12" s="415"/>
      <c r="H12" s="416"/>
      <c r="I12" s="416"/>
      <c r="J12" s="416"/>
      <c r="K12" s="417"/>
      <c r="L12" s="416"/>
      <c r="M12" s="418"/>
      <c r="N12" s="419"/>
      <c r="O12" s="419"/>
      <c r="P12" s="420"/>
      <c r="Q12" s="421"/>
      <c r="R12" s="414"/>
      <c r="S12" s="416"/>
      <c r="T12" s="416"/>
      <c r="U12" s="415"/>
      <c r="V12" s="422"/>
      <c r="W12" s="415"/>
      <c r="X12" s="415"/>
      <c r="Y12" s="415"/>
      <c r="Z12" s="415"/>
      <c r="AA12" s="413"/>
      <c r="AB12" s="423"/>
    </row>
    <row r="13" spans="1:28" s="114" customFormat="1" ht="22.5">
      <c r="A13" s="406"/>
      <c r="B13" s="487" t="s">
        <v>568</v>
      </c>
      <c r="C13" s="367">
        <v>1</v>
      </c>
      <c r="D13" s="367"/>
      <c r="E13" s="362">
        <v>1</v>
      </c>
      <c r="F13" s="368">
        <v>643.5</v>
      </c>
      <c r="G13" s="362">
        <v>54</v>
      </c>
      <c r="H13" s="359">
        <v>2.877</v>
      </c>
      <c r="I13" s="359"/>
      <c r="J13" s="359"/>
      <c r="K13" s="49">
        <f>H13/F13</f>
        <v>0.0044708624708624705</v>
      </c>
      <c r="L13" s="359">
        <v>8</v>
      </c>
      <c r="M13" s="365"/>
      <c r="N13" s="48">
        <f>F13*K13*L13</f>
        <v>23.016</v>
      </c>
      <c r="O13" s="366">
        <f>N13</f>
        <v>23.016</v>
      </c>
      <c r="P13" s="59">
        <f>M13+O13</f>
        <v>23.016</v>
      </c>
      <c r="Q13" s="392"/>
      <c r="R13" s="362"/>
      <c r="S13" s="359"/>
      <c r="T13" s="359"/>
      <c r="U13" s="358"/>
      <c r="V13" s="363"/>
      <c r="W13" s="358"/>
      <c r="X13" s="358"/>
      <c r="Y13" s="358"/>
      <c r="Z13" s="358"/>
      <c r="AA13" s="364"/>
      <c r="AB13" s="59">
        <f>P13+AA13</f>
        <v>23.016</v>
      </c>
    </row>
    <row r="14" spans="1:28" s="114" customFormat="1" ht="11.25">
      <c r="A14" s="406"/>
      <c r="B14" s="488" t="s">
        <v>569</v>
      </c>
      <c r="C14" s="367">
        <v>1</v>
      </c>
      <c r="D14" s="367">
        <v>56</v>
      </c>
      <c r="E14" s="362"/>
      <c r="F14" s="368">
        <v>127.7</v>
      </c>
      <c r="G14" s="362">
        <v>2</v>
      </c>
      <c r="H14" s="359"/>
      <c r="I14" s="359">
        <v>5.3762</v>
      </c>
      <c r="J14" s="359">
        <v>0.0421</v>
      </c>
      <c r="K14" s="391"/>
      <c r="L14" s="359">
        <v>8</v>
      </c>
      <c r="M14" s="394">
        <f>F14*J14*L14</f>
        <v>43.00936</v>
      </c>
      <c r="N14" s="366"/>
      <c r="O14" s="366"/>
      <c r="P14" s="59">
        <f>M14+O14</f>
        <v>43.00936</v>
      </c>
      <c r="Q14" s="392"/>
      <c r="R14" s="362"/>
      <c r="S14" s="359"/>
      <c r="T14" s="359"/>
      <c r="U14" s="358"/>
      <c r="V14" s="363"/>
      <c r="W14" s="358"/>
      <c r="X14" s="358"/>
      <c r="Y14" s="358"/>
      <c r="Z14" s="358"/>
      <c r="AA14" s="364"/>
      <c r="AB14" s="59">
        <f>P14+AA14</f>
        <v>43.00936</v>
      </c>
    </row>
    <row r="15" spans="1:28" s="558" customFormat="1" ht="11.25">
      <c r="A15" s="545"/>
      <c r="B15" s="382" t="s">
        <v>724</v>
      </c>
      <c r="C15" s="546"/>
      <c r="D15" s="546"/>
      <c r="E15" s="547">
        <f>SUM(E13:E14)</f>
        <v>1</v>
      </c>
      <c r="F15" s="548">
        <f>SUM(F13:F14)</f>
        <v>771.2</v>
      </c>
      <c r="G15" s="547">
        <f>SUM(G13:G14)</f>
        <v>56</v>
      </c>
      <c r="H15" s="549">
        <f>SUM(H13:H14)</f>
        <v>2.877</v>
      </c>
      <c r="I15" s="549">
        <f>SUM(I13:I14)</f>
        <v>5.3762</v>
      </c>
      <c r="J15" s="549"/>
      <c r="K15" s="550"/>
      <c r="L15" s="549"/>
      <c r="M15" s="551">
        <f>SUM(M13:M14)</f>
        <v>43.00936</v>
      </c>
      <c r="N15" s="552">
        <f>SUM(N13:N14)</f>
        <v>23.016</v>
      </c>
      <c r="O15" s="552">
        <f>SUM(O13:O14)</f>
        <v>23.016</v>
      </c>
      <c r="P15" s="553">
        <f>SUM(P13:P14)</f>
        <v>66.02536</v>
      </c>
      <c r="Q15" s="554"/>
      <c r="R15" s="547"/>
      <c r="S15" s="549"/>
      <c r="T15" s="549"/>
      <c r="U15" s="548"/>
      <c r="V15" s="555"/>
      <c r="W15" s="548"/>
      <c r="X15" s="548"/>
      <c r="Y15" s="548"/>
      <c r="Z15" s="548"/>
      <c r="AA15" s="556"/>
      <c r="AB15" s="557">
        <f>SUM(AB13:AB14)</f>
        <v>66.02536</v>
      </c>
    </row>
    <row r="16" spans="1:28" s="114" customFormat="1" ht="11.25">
      <c r="A16" s="406"/>
      <c r="B16" s="382" t="s">
        <v>334</v>
      </c>
      <c r="C16" s="364"/>
      <c r="D16" s="364"/>
      <c r="E16" s="362"/>
      <c r="F16" s="358"/>
      <c r="G16" s="358"/>
      <c r="H16" s="359"/>
      <c r="I16" s="359"/>
      <c r="J16" s="359"/>
      <c r="K16" s="391"/>
      <c r="L16" s="359"/>
      <c r="M16" s="365"/>
      <c r="N16" s="366"/>
      <c r="O16" s="366"/>
      <c r="P16" s="380"/>
      <c r="Q16" s="392"/>
      <c r="R16" s="362"/>
      <c r="S16" s="359"/>
      <c r="T16" s="359"/>
      <c r="U16" s="358"/>
      <c r="V16" s="363"/>
      <c r="W16" s="358"/>
      <c r="X16" s="358"/>
      <c r="Y16" s="358"/>
      <c r="Z16" s="358"/>
      <c r="AA16" s="364"/>
      <c r="AB16" s="393"/>
    </row>
    <row r="17" spans="1:28" s="114" customFormat="1" ht="11.25">
      <c r="A17" s="406"/>
      <c r="B17" s="489" t="s">
        <v>570</v>
      </c>
      <c r="C17" s="369">
        <v>1</v>
      </c>
      <c r="D17" s="369"/>
      <c r="E17" s="369"/>
      <c r="F17" s="368">
        <v>65.9</v>
      </c>
      <c r="G17" s="358">
        <v>1</v>
      </c>
      <c r="H17" s="359"/>
      <c r="I17" s="359">
        <v>2.7744</v>
      </c>
      <c r="J17" s="359">
        <v>0.0421</v>
      </c>
      <c r="K17" s="391"/>
      <c r="L17" s="359">
        <v>8</v>
      </c>
      <c r="M17" s="394">
        <f>F17*J17*L17</f>
        <v>22.195120000000003</v>
      </c>
      <c r="N17" s="366"/>
      <c r="O17" s="366"/>
      <c r="P17" s="59">
        <f>M17+O17</f>
        <v>22.195120000000003</v>
      </c>
      <c r="Q17" s="392"/>
      <c r="R17" s="362"/>
      <c r="S17" s="359"/>
      <c r="T17" s="359"/>
      <c r="U17" s="358"/>
      <c r="V17" s="363"/>
      <c r="W17" s="358"/>
      <c r="X17" s="358"/>
      <c r="Y17" s="358"/>
      <c r="Z17" s="358"/>
      <c r="AA17" s="364"/>
      <c r="AB17" s="59">
        <f>P17+AA17</f>
        <v>22.195120000000003</v>
      </c>
    </row>
    <row r="18" spans="1:28" s="114" customFormat="1" ht="11.25">
      <c r="A18" s="406"/>
      <c r="B18" s="489" t="s">
        <v>571</v>
      </c>
      <c r="C18" s="367">
        <v>2</v>
      </c>
      <c r="D18" s="367"/>
      <c r="E18" s="367">
        <v>1</v>
      </c>
      <c r="F18" s="368">
        <v>870.7</v>
      </c>
      <c r="G18" s="358">
        <v>45</v>
      </c>
      <c r="H18" s="359">
        <v>27.634</v>
      </c>
      <c r="I18" s="359"/>
      <c r="J18" s="359"/>
      <c r="K18" s="49">
        <f>H18/F18</f>
        <v>0.03173768232456644</v>
      </c>
      <c r="L18" s="359">
        <v>8</v>
      </c>
      <c r="M18" s="365"/>
      <c r="N18" s="48">
        <f>F18*K18*L18</f>
        <v>221.072</v>
      </c>
      <c r="O18" s="366">
        <f>N18</f>
        <v>221.072</v>
      </c>
      <c r="P18" s="59">
        <f>M18+O18</f>
        <v>221.072</v>
      </c>
      <c r="Q18" s="392"/>
      <c r="R18" s="362"/>
      <c r="S18" s="359"/>
      <c r="T18" s="359"/>
      <c r="U18" s="358"/>
      <c r="V18" s="363"/>
      <c r="W18" s="358"/>
      <c r="X18" s="358"/>
      <c r="Y18" s="358"/>
      <c r="Z18" s="358"/>
      <c r="AA18" s="364"/>
      <c r="AB18" s="59">
        <f>P18+AA18</f>
        <v>221.072</v>
      </c>
    </row>
    <row r="19" spans="1:28" s="114" customFormat="1" ht="11.25">
      <c r="A19" s="406"/>
      <c r="B19" s="489" t="s">
        <v>572</v>
      </c>
      <c r="C19" s="367">
        <v>2</v>
      </c>
      <c r="D19" s="367"/>
      <c r="E19" s="367">
        <v>1</v>
      </c>
      <c r="F19" s="368">
        <v>867.7</v>
      </c>
      <c r="G19" s="358">
        <v>41</v>
      </c>
      <c r="H19" s="359">
        <v>24.798</v>
      </c>
      <c r="I19" s="359"/>
      <c r="J19" s="359"/>
      <c r="K19" s="49">
        <f>H19/F19</f>
        <v>0.028579001959202485</v>
      </c>
      <c r="L19" s="359">
        <v>8</v>
      </c>
      <c r="M19" s="365"/>
      <c r="N19" s="48">
        <f>F19*K19*L19</f>
        <v>198.384</v>
      </c>
      <c r="O19" s="366">
        <f>N19</f>
        <v>198.384</v>
      </c>
      <c r="P19" s="59">
        <f>M19+O19</f>
        <v>198.384</v>
      </c>
      <c r="Q19" s="392"/>
      <c r="R19" s="362"/>
      <c r="S19" s="359"/>
      <c r="T19" s="359"/>
      <c r="U19" s="358"/>
      <c r="V19" s="363"/>
      <c r="W19" s="358"/>
      <c r="X19" s="358"/>
      <c r="Y19" s="358"/>
      <c r="Z19" s="358"/>
      <c r="AA19" s="364"/>
      <c r="AB19" s="59">
        <f>P19+AA19</f>
        <v>198.384</v>
      </c>
    </row>
    <row r="20" spans="1:28" s="558" customFormat="1" ht="22.5">
      <c r="A20" s="545"/>
      <c r="B20" s="490" t="s">
        <v>573</v>
      </c>
      <c r="C20" s="370"/>
      <c r="D20" s="370">
        <v>87</v>
      </c>
      <c r="E20" s="371">
        <f>SUM(E17:E19)</f>
        <v>2</v>
      </c>
      <c r="F20" s="15">
        <f>SUM(F17:F19)</f>
        <v>1804.3000000000002</v>
      </c>
      <c r="G20" s="548">
        <f>SUM(G17:G19)</f>
        <v>87</v>
      </c>
      <c r="H20" s="549">
        <f>SUM(H17:H19)</f>
        <v>52.432</v>
      </c>
      <c r="I20" s="549">
        <f>SUM(I17:I19)</f>
        <v>2.7744</v>
      </c>
      <c r="J20" s="549"/>
      <c r="K20" s="550"/>
      <c r="L20" s="549"/>
      <c r="M20" s="551">
        <f>SUM(M17:M19)</f>
        <v>22.195120000000003</v>
      </c>
      <c r="N20" s="552">
        <f>SUM(N17:N19)</f>
        <v>419.456</v>
      </c>
      <c r="O20" s="552">
        <f>SUM(O17:O19)</f>
        <v>419.456</v>
      </c>
      <c r="P20" s="553">
        <f>SUM(P17:P19)</f>
        <v>441.65112</v>
      </c>
      <c r="Q20" s="554"/>
      <c r="R20" s="547"/>
      <c r="S20" s="549"/>
      <c r="T20" s="549"/>
      <c r="U20" s="548"/>
      <c r="V20" s="555"/>
      <c r="W20" s="548"/>
      <c r="X20" s="548"/>
      <c r="Y20" s="548"/>
      <c r="Z20" s="548"/>
      <c r="AA20" s="556"/>
      <c r="AB20" s="557">
        <f>SUM(AB17:AB19)</f>
        <v>441.65112</v>
      </c>
    </row>
    <row r="21" spans="1:28" s="114" customFormat="1" ht="11.25">
      <c r="A21" s="406"/>
      <c r="B21" s="395"/>
      <c r="C21" s="364"/>
      <c r="D21" s="364"/>
      <c r="E21" s="362"/>
      <c r="F21" s="358"/>
      <c r="G21" s="358"/>
      <c r="H21" s="359"/>
      <c r="I21" s="359"/>
      <c r="J21" s="359"/>
      <c r="K21" s="391"/>
      <c r="L21" s="359"/>
      <c r="M21" s="360"/>
      <c r="N21" s="361"/>
      <c r="O21" s="361"/>
      <c r="P21" s="379"/>
      <c r="Q21" s="392"/>
      <c r="R21" s="362"/>
      <c r="S21" s="359"/>
      <c r="T21" s="359"/>
      <c r="U21" s="358"/>
      <c r="V21" s="363"/>
      <c r="W21" s="358"/>
      <c r="X21" s="358"/>
      <c r="Y21" s="358"/>
      <c r="Z21" s="358"/>
      <c r="AA21" s="364"/>
      <c r="AB21" s="393"/>
    </row>
    <row r="22" spans="1:28" ht="12.75">
      <c r="A22" s="407"/>
      <c r="B22" s="381" t="s">
        <v>872</v>
      </c>
      <c r="C22" s="49"/>
      <c r="D22" s="49"/>
      <c r="E22" s="49"/>
      <c r="F22" s="372"/>
      <c r="G22" s="372"/>
      <c r="H22" s="373"/>
      <c r="I22" s="374"/>
      <c r="J22" s="49"/>
      <c r="K22" s="49"/>
      <c r="L22" s="49"/>
      <c r="M22" s="49"/>
      <c r="N22" s="49"/>
      <c r="O22" s="49"/>
      <c r="P22" s="396"/>
      <c r="Q22" s="397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398"/>
    </row>
    <row r="23" spans="1:28" ht="12.75">
      <c r="A23" s="407">
        <v>1</v>
      </c>
      <c r="B23" s="491" t="s">
        <v>873</v>
      </c>
      <c r="C23" s="49">
        <v>2</v>
      </c>
      <c r="D23" s="49"/>
      <c r="E23" s="49">
        <v>1</v>
      </c>
      <c r="F23" s="375">
        <v>336.1</v>
      </c>
      <c r="G23" s="376">
        <v>15</v>
      </c>
      <c r="H23" s="374">
        <v>7.76</v>
      </c>
      <c r="I23" s="352"/>
      <c r="J23" s="49"/>
      <c r="K23" s="49">
        <f>H23/F23</f>
        <v>0.023088366557572147</v>
      </c>
      <c r="L23" s="49">
        <v>8</v>
      </c>
      <c r="M23" s="48">
        <f>F23*J23*L23</f>
        <v>0</v>
      </c>
      <c r="N23" s="399">
        <f>F23*K23*L23</f>
        <v>62.07999999999999</v>
      </c>
      <c r="O23" s="48">
        <f>N23*0.693553</f>
        <v>43.055770239999994</v>
      </c>
      <c r="P23" s="59">
        <f>M23+O23</f>
        <v>43.055770239999994</v>
      </c>
      <c r="Q23" s="400">
        <v>9</v>
      </c>
      <c r="R23" s="49"/>
      <c r="S23" s="375">
        <v>3.267</v>
      </c>
      <c r="T23" s="375"/>
      <c r="U23" s="49"/>
      <c r="V23" s="49">
        <v>8</v>
      </c>
      <c r="W23" s="49"/>
      <c r="X23" s="49">
        <f>S23*V23</f>
        <v>26.136</v>
      </c>
      <c r="Y23" s="49">
        <f>W23+X23</f>
        <v>26.136</v>
      </c>
      <c r="Z23" s="49">
        <v>0.060458</v>
      </c>
      <c r="AA23" s="48">
        <f>Y23*Z23</f>
        <v>1.5801302879999999</v>
      </c>
      <c r="AB23" s="59">
        <f>P23+AA23</f>
        <v>44.63590052799999</v>
      </c>
    </row>
    <row r="24" spans="1:28" ht="12.75">
      <c r="A24" s="407">
        <v>2</v>
      </c>
      <c r="B24" s="491" t="s">
        <v>1090</v>
      </c>
      <c r="C24" s="49">
        <v>3</v>
      </c>
      <c r="D24" s="49"/>
      <c r="E24" s="49">
        <v>1</v>
      </c>
      <c r="F24" s="372">
        <v>1274.5</v>
      </c>
      <c r="G24" s="376">
        <v>40</v>
      </c>
      <c r="H24" s="374">
        <v>42.826</v>
      </c>
      <c r="I24" s="352"/>
      <c r="J24" s="49"/>
      <c r="K24" s="49">
        <f>H24/F24</f>
        <v>0.03360219693997646</v>
      </c>
      <c r="L24" s="49">
        <v>8</v>
      </c>
      <c r="M24" s="48">
        <f aca="true" t="shared" si="0" ref="M24:M87">F24*J24*L24</f>
        <v>0</v>
      </c>
      <c r="N24" s="399">
        <f aca="true" t="shared" si="1" ref="N24:N87">F24*K24*L24</f>
        <v>342.60799999999995</v>
      </c>
      <c r="O24" s="48">
        <f aca="true" t="shared" si="2" ref="O24:O87">N24*0.693553</f>
        <v>237.61680622399996</v>
      </c>
      <c r="P24" s="59">
        <f aca="true" t="shared" si="3" ref="P24:P87">M24+O24</f>
        <v>237.61680622399996</v>
      </c>
      <c r="Q24" s="400">
        <v>40</v>
      </c>
      <c r="R24" s="49">
        <v>3</v>
      </c>
      <c r="S24" s="375">
        <v>100.0434</v>
      </c>
      <c r="T24" s="375">
        <v>10.98</v>
      </c>
      <c r="U24" s="49">
        <v>3.66</v>
      </c>
      <c r="V24" s="49">
        <v>12</v>
      </c>
      <c r="W24" s="49">
        <f>R24*U24*V24</f>
        <v>131.76</v>
      </c>
      <c r="X24" s="49">
        <f aca="true" t="shared" si="4" ref="X24:X87">S24*V24</f>
        <v>1200.5208</v>
      </c>
      <c r="Y24" s="49">
        <f aca="true" t="shared" si="5" ref="Y24:Y87">W24+X24</f>
        <v>1332.2808</v>
      </c>
      <c r="Z24" s="49">
        <v>0.065497</v>
      </c>
      <c r="AA24" s="48">
        <f aca="true" t="shared" si="6" ref="AA24:AA87">Y24*Z24</f>
        <v>87.2603955576</v>
      </c>
      <c r="AB24" s="59">
        <f aca="true" t="shared" si="7" ref="AB24:AB87">P24+AA24</f>
        <v>324.8772017816</v>
      </c>
    </row>
    <row r="25" spans="1:28" ht="12.75">
      <c r="A25" s="407">
        <v>3</v>
      </c>
      <c r="B25" s="491" t="s">
        <v>1091</v>
      </c>
      <c r="C25" s="49">
        <v>3</v>
      </c>
      <c r="D25" s="49"/>
      <c r="E25" s="49">
        <v>1</v>
      </c>
      <c r="F25" s="372">
        <v>1258.5</v>
      </c>
      <c r="G25" s="376">
        <v>44</v>
      </c>
      <c r="H25" s="374">
        <v>40.77</v>
      </c>
      <c r="I25" s="374">
        <v>0.189</v>
      </c>
      <c r="J25" s="49">
        <v>0.0421</v>
      </c>
      <c r="K25" s="49">
        <f aca="true" t="shared" si="8" ref="K25:K88">H25/F25</f>
        <v>0.03239570917759237</v>
      </c>
      <c r="L25" s="49">
        <v>8</v>
      </c>
      <c r="M25" s="394">
        <f>F25*J25*L25</f>
        <v>423.8628</v>
      </c>
      <c r="N25" s="399">
        <f>F25*K25*L25</f>
        <v>326.16</v>
      </c>
      <c r="O25" s="48">
        <f t="shared" si="2"/>
        <v>226.20924648000002</v>
      </c>
      <c r="P25" s="59">
        <f t="shared" si="3"/>
        <v>650.07204648</v>
      </c>
      <c r="Q25" s="400">
        <v>43</v>
      </c>
      <c r="R25" s="49">
        <v>3</v>
      </c>
      <c r="S25" s="375">
        <v>69.511</v>
      </c>
      <c r="T25" s="375">
        <v>10.98</v>
      </c>
      <c r="U25" s="49">
        <v>3.66</v>
      </c>
      <c r="V25" s="49">
        <v>12</v>
      </c>
      <c r="W25" s="49">
        <f>R25*U25*V25</f>
        <v>131.76</v>
      </c>
      <c r="X25" s="49">
        <f t="shared" si="4"/>
        <v>834.132</v>
      </c>
      <c r="Y25" s="49">
        <f t="shared" si="5"/>
        <v>965.8919999999999</v>
      </c>
      <c r="Z25" s="49">
        <v>0.065497</v>
      </c>
      <c r="AA25" s="48">
        <f t="shared" si="6"/>
        <v>63.263028324</v>
      </c>
      <c r="AB25" s="59">
        <f t="shared" si="7"/>
        <v>713.335074804</v>
      </c>
    </row>
    <row r="26" spans="1:28" ht="12.75">
      <c r="A26" s="407">
        <v>4</v>
      </c>
      <c r="B26" s="491" t="s">
        <v>1092</v>
      </c>
      <c r="C26" s="49">
        <v>2</v>
      </c>
      <c r="D26" s="49"/>
      <c r="E26" s="49"/>
      <c r="F26" s="375">
        <v>260.2</v>
      </c>
      <c r="G26" s="376">
        <v>9</v>
      </c>
      <c r="H26" s="352"/>
      <c r="I26" s="374">
        <v>9.4781</v>
      </c>
      <c r="J26" s="49">
        <v>0.0421</v>
      </c>
      <c r="K26" s="49">
        <f t="shared" si="8"/>
        <v>0</v>
      </c>
      <c r="L26" s="49">
        <v>8</v>
      </c>
      <c r="M26" s="48">
        <f t="shared" si="0"/>
        <v>87.63535999999999</v>
      </c>
      <c r="N26" s="399">
        <f t="shared" si="1"/>
        <v>0</v>
      </c>
      <c r="O26" s="48">
        <f t="shared" si="2"/>
        <v>0</v>
      </c>
      <c r="P26" s="59">
        <f t="shared" si="3"/>
        <v>87.63535999999999</v>
      </c>
      <c r="Q26" s="401"/>
      <c r="R26" s="49"/>
      <c r="S26" s="48"/>
      <c r="T26" s="48"/>
      <c r="U26" s="49"/>
      <c r="V26" s="49"/>
      <c r="W26" s="49"/>
      <c r="X26" s="49">
        <f t="shared" si="4"/>
        <v>0</v>
      </c>
      <c r="Y26" s="49">
        <f t="shared" si="5"/>
        <v>0</v>
      </c>
      <c r="Z26" s="49"/>
      <c r="AA26" s="48">
        <f t="shared" si="6"/>
        <v>0</v>
      </c>
      <c r="AB26" s="59">
        <f t="shared" si="7"/>
        <v>87.63535999999999</v>
      </c>
    </row>
    <row r="27" spans="1:28" ht="12.75">
      <c r="A27" s="407">
        <v>5</v>
      </c>
      <c r="B27" s="491" t="s">
        <v>1093</v>
      </c>
      <c r="C27" s="49">
        <v>2</v>
      </c>
      <c r="D27" s="49"/>
      <c r="E27" s="49">
        <v>1</v>
      </c>
      <c r="F27" s="375">
        <v>550.76</v>
      </c>
      <c r="G27" s="376">
        <v>24</v>
      </c>
      <c r="H27" s="374">
        <v>19.787</v>
      </c>
      <c r="I27" s="352"/>
      <c r="J27" s="49"/>
      <c r="K27" s="49">
        <f t="shared" si="8"/>
        <v>0.03592671944222529</v>
      </c>
      <c r="L27" s="49">
        <v>8</v>
      </c>
      <c r="M27" s="48">
        <f t="shared" si="0"/>
        <v>0</v>
      </c>
      <c r="N27" s="399">
        <f t="shared" si="1"/>
        <v>158.296</v>
      </c>
      <c r="O27" s="48">
        <f t="shared" si="2"/>
        <v>109.78666568799999</v>
      </c>
      <c r="P27" s="59">
        <f t="shared" si="3"/>
        <v>109.78666568799999</v>
      </c>
      <c r="Q27" s="400">
        <v>24</v>
      </c>
      <c r="R27" s="49"/>
      <c r="S27" s="375">
        <v>29.7793</v>
      </c>
      <c r="T27" s="375"/>
      <c r="U27" s="49"/>
      <c r="V27" s="49">
        <v>12</v>
      </c>
      <c r="W27" s="49"/>
      <c r="X27" s="49">
        <f t="shared" si="4"/>
        <v>357.35159999999996</v>
      </c>
      <c r="Y27" s="49">
        <f t="shared" si="5"/>
        <v>357.35159999999996</v>
      </c>
      <c r="Z27" s="49">
        <v>0.060458</v>
      </c>
      <c r="AA27" s="48">
        <f t="shared" si="6"/>
        <v>21.604763032799998</v>
      </c>
      <c r="AB27" s="59">
        <f t="shared" si="7"/>
        <v>131.39142872079998</v>
      </c>
    </row>
    <row r="28" spans="1:28" ht="12.75">
      <c r="A28" s="407">
        <v>6</v>
      </c>
      <c r="B28" s="491" t="s">
        <v>1094</v>
      </c>
      <c r="C28" s="49">
        <v>5</v>
      </c>
      <c r="D28" s="49"/>
      <c r="E28" s="49">
        <v>1</v>
      </c>
      <c r="F28" s="372">
        <v>2588</v>
      </c>
      <c r="G28" s="376">
        <v>83</v>
      </c>
      <c r="H28" s="374">
        <v>59.2439</v>
      </c>
      <c r="I28" s="352"/>
      <c r="J28" s="49"/>
      <c r="K28" s="49">
        <f t="shared" si="8"/>
        <v>0.02289176970633694</v>
      </c>
      <c r="L28" s="49">
        <v>8</v>
      </c>
      <c r="M28" s="48">
        <f t="shared" si="0"/>
        <v>0</v>
      </c>
      <c r="N28" s="399">
        <f t="shared" si="1"/>
        <v>473.9512</v>
      </c>
      <c r="O28" s="48">
        <f t="shared" si="2"/>
        <v>328.71027661359994</v>
      </c>
      <c r="P28" s="59">
        <f t="shared" si="3"/>
        <v>328.71027661359994</v>
      </c>
      <c r="Q28" s="400">
        <v>83</v>
      </c>
      <c r="R28" s="49">
        <v>9</v>
      </c>
      <c r="S28" s="375">
        <v>96.4279</v>
      </c>
      <c r="T28" s="375">
        <v>32.94</v>
      </c>
      <c r="U28" s="49">
        <v>3.66</v>
      </c>
      <c r="V28" s="49">
        <v>12</v>
      </c>
      <c r="W28" s="49">
        <f>R28*U28*V28</f>
        <v>395.28</v>
      </c>
      <c r="X28" s="49">
        <f t="shared" si="4"/>
        <v>1157.1347999999998</v>
      </c>
      <c r="Y28" s="49">
        <f t="shared" si="5"/>
        <v>1552.4147999999998</v>
      </c>
      <c r="Z28" s="49">
        <v>0.065497</v>
      </c>
      <c r="AA28" s="48">
        <f t="shared" si="6"/>
        <v>101.67851215559999</v>
      </c>
      <c r="AB28" s="59">
        <f t="shared" si="7"/>
        <v>430.38878876919995</v>
      </c>
    </row>
    <row r="29" spans="1:28" ht="12.75">
      <c r="A29" s="407">
        <v>7</v>
      </c>
      <c r="B29" s="491" t="s">
        <v>1095</v>
      </c>
      <c r="C29" s="49">
        <v>5</v>
      </c>
      <c r="D29" s="49"/>
      <c r="E29" s="49">
        <v>1</v>
      </c>
      <c r="F29" s="372">
        <v>4367.4</v>
      </c>
      <c r="G29" s="376">
        <v>174</v>
      </c>
      <c r="H29" s="374">
        <v>130.5131</v>
      </c>
      <c r="I29" s="352"/>
      <c r="J29" s="49"/>
      <c r="K29" s="49">
        <f t="shared" si="8"/>
        <v>0.02988347758391721</v>
      </c>
      <c r="L29" s="49">
        <v>8</v>
      </c>
      <c r="M29" s="48">
        <f t="shared" si="0"/>
        <v>0</v>
      </c>
      <c r="N29" s="399">
        <f t="shared" si="1"/>
        <v>1044.1048</v>
      </c>
      <c r="O29" s="48">
        <f t="shared" si="2"/>
        <v>724.1420163544</v>
      </c>
      <c r="P29" s="59">
        <f t="shared" si="3"/>
        <v>724.1420163544</v>
      </c>
      <c r="Q29" s="400">
        <v>171</v>
      </c>
      <c r="R29" s="49">
        <v>6</v>
      </c>
      <c r="S29" s="375">
        <v>156.7222</v>
      </c>
      <c r="T29" s="375">
        <v>21.96</v>
      </c>
      <c r="U29" s="49">
        <v>3.66</v>
      </c>
      <c r="V29" s="49">
        <v>12</v>
      </c>
      <c r="W29" s="49">
        <f>R29*U29*V29</f>
        <v>263.52</v>
      </c>
      <c r="X29" s="49">
        <f t="shared" si="4"/>
        <v>1880.6663999999998</v>
      </c>
      <c r="Y29" s="49">
        <f t="shared" si="5"/>
        <v>2144.1863999999996</v>
      </c>
      <c r="Z29" s="49">
        <v>0.065497</v>
      </c>
      <c r="AA29" s="48">
        <f t="shared" si="6"/>
        <v>140.43777664079997</v>
      </c>
      <c r="AB29" s="59">
        <f t="shared" si="7"/>
        <v>864.5797929951999</v>
      </c>
    </row>
    <row r="30" spans="1:28" ht="12.75">
      <c r="A30" s="407">
        <v>8</v>
      </c>
      <c r="B30" s="491" t="s">
        <v>1096</v>
      </c>
      <c r="C30" s="49">
        <v>5</v>
      </c>
      <c r="D30" s="49"/>
      <c r="E30" s="49">
        <v>1</v>
      </c>
      <c r="F30" s="372">
        <v>4375</v>
      </c>
      <c r="G30" s="376">
        <v>152</v>
      </c>
      <c r="H30" s="374">
        <v>114.657</v>
      </c>
      <c r="I30" s="352"/>
      <c r="J30" s="49"/>
      <c r="K30" s="49">
        <f t="shared" si="8"/>
        <v>0.026207314285714284</v>
      </c>
      <c r="L30" s="49">
        <v>8</v>
      </c>
      <c r="M30" s="48">
        <f t="shared" si="0"/>
        <v>0</v>
      </c>
      <c r="N30" s="399">
        <f t="shared" si="1"/>
        <v>917.256</v>
      </c>
      <c r="O30" s="48">
        <f t="shared" si="2"/>
        <v>636.1656505679999</v>
      </c>
      <c r="P30" s="59">
        <f t="shared" si="3"/>
        <v>636.1656505679999</v>
      </c>
      <c r="Q30" s="400">
        <v>143</v>
      </c>
      <c r="R30" s="49">
        <v>2</v>
      </c>
      <c r="S30" s="375">
        <v>135.3983</v>
      </c>
      <c r="T30" s="375">
        <v>5.9032</v>
      </c>
      <c r="U30" s="49">
        <v>3.66</v>
      </c>
      <c r="V30" s="49">
        <v>12</v>
      </c>
      <c r="W30" s="49">
        <f>R30*U30*V30</f>
        <v>87.84</v>
      </c>
      <c r="X30" s="49">
        <f t="shared" si="4"/>
        <v>1624.7796</v>
      </c>
      <c r="Y30" s="49">
        <f t="shared" si="5"/>
        <v>1712.6196</v>
      </c>
      <c r="Z30" s="49">
        <v>0.065497</v>
      </c>
      <c r="AA30" s="48">
        <f t="shared" si="6"/>
        <v>112.1714459412</v>
      </c>
      <c r="AB30" s="59">
        <f t="shared" si="7"/>
        <v>748.3370965091999</v>
      </c>
    </row>
    <row r="31" spans="1:28" ht="12.75">
      <c r="A31" s="407">
        <v>9</v>
      </c>
      <c r="B31" s="491" t="s">
        <v>1097</v>
      </c>
      <c r="C31" s="49">
        <v>5</v>
      </c>
      <c r="D31" s="49"/>
      <c r="E31" s="49">
        <v>1</v>
      </c>
      <c r="F31" s="372">
        <v>2638</v>
      </c>
      <c r="G31" s="376">
        <v>97</v>
      </c>
      <c r="H31" s="374">
        <v>68.8102</v>
      </c>
      <c r="I31" s="352"/>
      <c r="J31" s="49"/>
      <c r="K31" s="49">
        <f t="shared" si="8"/>
        <v>0.02608423047763457</v>
      </c>
      <c r="L31" s="49">
        <v>8</v>
      </c>
      <c r="M31" s="48">
        <f t="shared" si="0"/>
        <v>0</v>
      </c>
      <c r="N31" s="399">
        <f t="shared" si="1"/>
        <v>550.4816</v>
      </c>
      <c r="O31" s="48">
        <f t="shared" si="2"/>
        <v>381.78816512479995</v>
      </c>
      <c r="P31" s="59">
        <f t="shared" si="3"/>
        <v>381.78816512479995</v>
      </c>
      <c r="Q31" s="400">
        <v>97</v>
      </c>
      <c r="R31" s="49">
        <v>2</v>
      </c>
      <c r="S31" s="375">
        <v>89.7814</v>
      </c>
      <c r="T31" s="375">
        <v>7.32</v>
      </c>
      <c r="U31" s="49">
        <v>3.66</v>
      </c>
      <c r="V31" s="49">
        <v>12</v>
      </c>
      <c r="W31" s="49">
        <f>R31*U31*V31</f>
        <v>87.84</v>
      </c>
      <c r="X31" s="49">
        <f t="shared" si="4"/>
        <v>1077.3768</v>
      </c>
      <c r="Y31" s="49">
        <f t="shared" si="5"/>
        <v>1165.2168</v>
      </c>
      <c r="Z31" s="49">
        <v>0.065497</v>
      </c>
      <c r="AA31" s="48">
        <f t="shared" si="6"/>
        <v>76.3182047496</v>
      </c>
      <c r="AB31" s="59">
        <f t="shared" si="7"/>
        <v>458.10636987439995</v>
      </c>
    </row>
    <row r="32" spans="1:28" ht="12.75">
      <c r="A32" s="407">
        <v>10</v>
      </c>
      <c r="B32" s="491" t="s">
        <v>1098</v>
      </c>
      <c r="C32" s="49">
        <v>5</v>
      </c>
      <c r="D32" s="49"/>
      <c r="E32" s="49">
        <v>1</v>
      </c>
      <c r="F32" s="372">
        <v>2841.7</v>
      </c>
      <c r="G32" s="376">
        <v>70</v>
      </c>
      <c r="H32" s="374">
        <v>56.126</v>
      </c>
      <c r="I32" s="352"/>
      <c r="J32" s="49"/>
      <c r="K32" s="49">
        <f t="shared" si="8"/>
        <v>0.019750853362423902</v>
      </c>
      <c r="L32" s="49">
        <v>8</v>
      </c>
      <c r="M32" s="48">
        <f t="shared" si="0"/>
        <v>0</v>
      </c>
      <c r="N32" s="399">
        <f t="shared" si="1"/>
        <v>449.008</v>
      </c>
      <c r="O32" s="48">
        <f t="shared" si="2"/>
        <v>311.410845424</v>
      </c>
      <c r="P32" s="59">
        <f t="shared" si="3"/>
        <v>311.410845424</v>
      </c>
      <c r="Q32" s="400">
        <v>69</v>
      </c>
      <c r="R32" s="49"/>
      <c r="S32" s="375">
        <v>140.1067</v>
      </c>
      <c r="T32" s="375"/>
      <c r="U32" s="49"/>
      <c r="V32" s="49">
        <v>12</v>
      </c>
      <c r="W32" s="49"/>
      <c r="X32" s="49">
        <f t="shared" si="4"/>
        <v>1681.2803999999999</v>
      </c>
      <c r="Y32" s="49">
        <f t="shared" si="5"/>
        <v>1681.2803999999999</v>
      </c>
      <c r="Z32" s="49">
        <v>0.065497</v>
      </c>
      <c r="AA32" s="48">
        <f t="shared" si="6"/>
        <v>110.11882235879999</v>
      </c>
      <c r="AB32" s="59">
        <f t="shared" si="7"/>
        <v>421.5296677828</v>
      </c>
    </row>
    <row r="33" spans="1:28" ht="12.75">
      <c r="A33" s="407">
        <v>11</v>
      </c>
      <c r="B33" s="491" t="s">
        <v>1099</v>
      </c>
      <c r="C33" s="49">
        <v>5</v>
      </c>
      <c r="D33" s="49"/>
      <c r="E33" s="49">
        <v>1</v>
      </c>
      <c r="F33" s="372">
        <v>2659.3</v>
      </c>
      <c r="G33" s="376">
        <v>90</v>
      </c>
      <c r="H33" s="374">
        <v>86.853</v>
      </c>
      <c r="I33" s="352"/>
      <c r="J33" s="49"/>
      <c r="K33" s="49">
        <f t="shared" si="8"/>
        <v>0.03266009852216748</v>
      </c>
      <c r="L33" s="49">
        <v>8</v>
      </c>
      <c r="M33" s="48">
        <f t="shared" si="0"/>
        <v>0</v>
      </c>
      <c r="N33" s="399">
        <f t="shared" si="1"/>
        <v>694.824</v>
      </c>
      <c r="O33" s="48">
        <f t="shared" si="2"/>
        <v>481.89726967199994</v>
      </c>
      <c r="P33" s="59">
        <f t="shared" si="3"/>
        <v>481.89726967199994</v>
      </c>
      <c r="Q33" s="400">
        <v>87</v>
      </c>
      <c r="R33" s="49">
        <v>1</v>
      </c>
      <c r="S33" s="375">
        <v>115.0209</v>
      </c>
      <c r="T33" s="375">
        <v>3.66</v>
      </c>
      <c r="U33" s="49">
        <v>3.66</v>
      </c>
      <c r="V33" s="49">
        <v>12</v>
      </c>
      <c r="W33" s="49">
        <f>R33*U33*V33</f>
        <v>43.92</v>
      </c>
      <c r="X33" s="49">
        <f t="shared" si="4"/>
        <v>1380.2508</v>
      </c>
      <c r="Y33" s="49">
        <f t="shared" si="5"/>
        <v>1424.1708</v>
      </c>
      <c r="Z33" s="49">
        <v>0.065497</v>
      </c>
      <c r="AA33" s="48">
        <f t="shared" si="6"/>
        <v>93.27891488760001</v>
      </c>
      <c r="AB33" s="59">
        <f t="shared" si="7"/>
        <v>575.1761845596</v>
      </c>
    </row>
    <row r="34" spans="1:28" ht="12.75">
      <c r="A34" s="407">
        <v>12</v>
      </c>
      <c r="B34" s="491" t="s">
        <v>1100</v>
      </c>
      <c r="C34" s="49">
        <v>5</v>
      </c>
      <c r="D34" s="49"/>
      <c r="E34" s="49">
        <v>1</v>
      </c>
      <c r="F34" s="372">
        <v>4866.9</v>
      </c>
      <c r="G34" s="376">
        <v>156</v>
      </c>
      <c r="H34" s="374">
        <v>68.52</v>
      </c>
      <c r="I34" s="352"/>
      <c r="J34" s="49"/>
      <c r="K34" s="49">
        <f t="shared" si="8"/>
        <v>0.014078777044936201</v>
      </c>
      <c r="L34" s="49">
        <v>8</v>
      </c>
      <c r="M34" s="48">
        <f t="shared" si="0"/>
        <v>0</v>
      </c>
      <c r="N34" s="399">
        <f t="shared" si="1"/>
        <v>548.16</v>
      </c>
      <c r="O34" s="48">
        <f t="shared" si="2"/>
        <v>380.17801247999995</v>
      </c>
      <c r="P34" s="59">
        <f t="shared" si="3"/>
        <v>380.17801247999995</v>
      </c>
      <c r="Q34" s="400">
        <v>151</v>
      </c>
      <c r="R34" s="49">
        <v>6</v>
      </c>
      <c r="S34" s="375">
        <v>168.5181</v>
      </c>
      <c r="T34" s="375">
        <v>21.96</v>
      </c>
      <c r="U34" s="49">
        <v>3.66</v>
      </c>
      <c r="V34" s="49">
        <v>12</v>
      </c>
      <c r="W34" s="49">
        <f>R34*U34*V34</f>
        <v>263.52</v>
      </c>
      <c r="X34" s="49">
        <f t="shared" si="4"/>
        <v>2022.2172</v>
      </c>
      <c r="Y34" s="49">
        <f t="shared" si="5"/>
        <v>2285.7372</v>
      </c>
      <c r="Z34" s="49">
        <v>0.065497</v>
      </c>
      <c r="AA34" s="48">
        <f t="shared" si="6"/>
        <v>149.7089293884</v>
      </c>
      <c r="AB34" s="59">
        <f t="shared" si="7"/>
        <v>529.8869418684</v>
      </c>
    </row>
    <row r="35" spans="1:28" ht="12.75">
      <c r="A35" s="407">
        <v>13</v>
      </c>
      <c r="B35" s="491" t="s">
        <v>1101</v>
      </c>
      <c r="C35" s="49">
        <v>2</v>
      </c>
      <c r="D35" s="49"/>
      <c r="E35" s="49"/>
      <c r="F35" s="375">
        <v>271.8</v>
      </c>
      <c r="G35" s="376">
        <v>12</v>
      </c>
      <c r="H35" s="352"/>
      <c r="I35" s="374">
        <v>11.4428</v>
      </c>
      <c r="J35" s="49">
        <v>0.0421</v>
      </c>
      <c r="K35" s="49">
        <f t="shared" si="8"/>
        <v>0</v>
      </c>
      <c r="L35" s="49">
        <v>8</v>
      </c>
      <c r="M35" s="48">
        <f t="shared" si="0"/>
        <v>91.54224</v>
      </c>
      <c r="N35" s="399">
        <f t="shared" si="1"/>
        <v>0</v>
      </c>
      <c r="O35" s="48">
        <f t="shared" si="2"/>
        <v>0</v>
      </c>
      <c r="P35" s="59">
        <f t="shared" si="3"/>
        <v>91.54224</v>
      </c>
      <c r="Q35" s="400">
        <v>12</v>
      </c>
      <c r="R35" s="49"/>
      <c r="S35" s="375">
        <v>4.7</v>
      </c>
      <c r="T35" s="375"/>
      <c r="U35" s="49"/>
      <c r="V35" s="49">
        <v>12</v>
      </c>
      <c r="W35" s="49"/>
      <c r="X35" s="49">
        <f t="shared" si="4"/>
        <v>56.400000000000006</v>
      </c>
      <c r="Y35" s="49">
        <f t="shared" si="5"/>
        <v>56.400000000000006</v>
      </c>
      <c r="Z35" s="49">
        <v>0.060458</v>
      </c>
      <c r="AA35" s="48">
        <f t="shared" si="6"/>
        <v>3.4098312</v>
      </c>
      <c r="AB35" s="59">
        <f t="shared" si="7"/>
        <v>94.9520712</v>
      </c>
    </row>
    <row r="36" spans="1:28" ht="12.75">
      <c r="A36" s="407">
        <v>14</v>
      </c>
      <c r="B36" s="491" t="s">
        <v>1102</v>
      </c>
      <c r="C36" s="49">
        <v>2</v>
      </c>
      <c r="D36" s="49"/>
      <c r="E36" s="49">
        <v>1</v>
      </c>
      <c r="F36" s="375">
        <v>526.65</v>
      </c>
      <c r="G36" s="376">
        <v>18</v>
      </c>
      <c r="H36" s="374">
        <v>20.579</v>
      </c>
      <c r="I36" s="352"/>
      <c r="J36" s="49"/>
      <c r="K36" s="49">
        <f t="shared" si="8"/>
        <v>0.03907528719263268</v>
      </c>
      <c r="L36" s="49">
        <v>8</v>
      </c>
      <c r="M36" s="48">
        <f t="shared" si="0"/>
        <v>0</v>
      </c>
      <c r="N36" s="399">
        <f t="shared" si="1"/>
        <v>164.632</v>
      </c>
      <c r="O36" s="48">
        <f t="shared" si="2"/>
        <v>114.181017496</v>
      </c>
      <c r="P36" s="59">
        <f t="shared" si="3"/>
        <v>114.181017496</v>
      </c>
      <c r="Q36" s="400">
        <v>18</v>
      </c>
      <c r="R36" s="49"/>
      <c r="S36" s="375">
        <v>24.2833</v>
      </c>
      <c r="T36" s="375"/>
      <c r="U36" s="49"/>
      <c r="V36" s="49">
        <v>12</v>
      </c>
      <c r="W36" s="49"/>
      <c r="X36" s="49">
        <f t="shared" si="4"/>
        <v>291.3996</v>
      </c>
      <c r="Y36" s="49">
        <f t="shared" si="5"/>
        <v>291.3996</v>
      </c>
      <c r="Z36" s="49">
        <v>0.060458</v>
      </c>
      <c r="AA36" s="48">
        <f t="shared" si="6"/>
        <v>17.6174370168</v>
      </c>
      <c r="AB36" s="59">
        <f t="shared" si="7"/>
        <v>131.7984545128</v>
      </c>
    </row>
    <row r="37" spans="1:28" ht="12.75">
      <c r="A37" s="407">
        <v>15</v>
      </c>
      <c r="B37" s="491" t="s">
        <v>1103</v>
      </c>
      <c r="C37" s="49">
        <v>2</v>
      </c>
      <c r="D37" s="49"/>
      <c r="E37" s="49">
        <v>1</v>
      </c>
      <c r="F37" s="375">
        <v>533.3</v>
      </c>
      <c r="G37" s="376">
        <v>22</v>
      </c>
      <c r="H37" s="374">
        <v>12.35</v>
      </c>
      <c r="I37" s="352"/>
      <c r="J37" s="49"/>
      <c r="K37" s="49">
        <f t="shared" si="8"/>
        <v>0.023157697356084757</v>
      </c>
      <c r="L37" s="49">
        <v>8</v>
      </c>
      <c r="M37" s="48">
        <f t="shared" si="0"/>
        <v>0</v>
      </c>
      <c r="N37" s="399">
        <f t="shared" si="1"/>
        <v>98.8</v>
      </c>
      <c r="O37" s="48">
        <f t="shared" si="2"/>
        <v>68.5230364</v>
      </c>
      <c r="P37" s="59">
        <f t="shared" si="3"/>
        <v>68.5230364</v>
      </c>
      <c r="Q37" s="400">
        <v>22</v>
      </c>
      <c r="R37" s="49">
        <v>2</v>
      </c>
      <c r="S37" s="375">
        <v>14.5214</v>
      </c>
      <c r="T37" s="375">
        <v>2.14</v>
      </c>
      <c r="U37" s="49">
        <v>1.07</v>
      </c>
      <c r="V37" s="49">
        <v>12</v>
      </c>
      <c r="W37" s="49">
        <f>R37*U37*V37</f>
        <v>25.68</v>
      </c>
      <c r="X37" s="49">
        <f t="shared" si="4"/>
        <v>174.2568</v>
      </c>
      <c r="Y37" s="49">
        <f t="shared" si="5"/>
        <v>199.9368</v>
      </c>
      <c r="Z37" s="49">
        <v>0.060458</v>
      </c>
      <c r="AA37" s="48">
        <f t="shared" si="6"/>
        <v>12.0877790544</v>
      </c>
      <c r="AB37" s="59">
        <f t="shared" si="7"/>
        <v>80.6108154544</v>
      </c>
    </row>
    <row r="38" spans="1:28" ht="12.75">
      <c r="A38" s="407">
        <v>16</v>
      </c>
      <c r="B38" s="491" t="s">
        <v>1104</v>
      </c>
      <c r="C38" s="49">
        <v>2</v>
      </c>
      <c r="D38" s="49"/>
      <c r="E38" s="49">
        <v>1</v>
      </c>
      <c r="F38" s="375">
        <v>492.2</v>
      </c>
      <c r="G38" s="376">
        <v>15</v>
      </c>
      <c r="H38" s="374">
        <v>12.95</v>
      </c>
      <c r="I38" s="352"/>
      <c r="J38" s="49"/>
      <c r="K38" s="49">
        <f t="shared" si="8"/>
        <v>0.026310442909386427</v>
      </c>
      <c r="L38" s="49">
        <v>8</v>
      </c>
      <c r="M38" s="48">
        <f t="shared" si="0"/>
        <v>0</v>
      </c>
      <c r="N38" s="399">
        <f t="shared" si="1"/>
        <v>103.6</v>
      </c>
      <c r="O38" s="48">
        <f t="shared" si="2"/>
        <v>71.8520908</v>
      </c>
      <c r="P38" s="59">
        <f t="shared" si="3"/>
        <v>71.8520908</v>
      </c>
      <c r="Q38" s="400">
        <v>15</v>
      </c>
      <c r="R38" s="49"/>
      <c r="S38" s="375">
        <v>17.9826</v>
      </c>
      <c r="T38" s="375"/>
      <c r="U38" s="49"/>
      <c r="V38" s="49">
        <v>12</v>
      </c>
      <c r="W38" s="49"/>
      <c r="X38" s="49">
        <f t="shared" si="4"/>
        <v>215.7912</v>
      </c>
      <c r="Y38" s="49">
        <f t="shared" si="5"/>
        <v>215.7912</v>
      </c>
      <c r="Z38" s="49">
        <v>0.060458</v>
      </c>
      <c r="AA38" s="48">
        <f t="shared" si="6"/>
        <v>13.0463043696</v>
      </c>
      <c r="AB38" s="59">
        <f t="shared" si="7"/>
        <v>84.8983951696</v>
      </c>
    </row>
    <row r="39" spans="1:28" ht="12.75">
      <c r="A39" s="407">
        <v>17</v>
      </c>
      <c r="B39" s="491" t="s">
        <v>1105</v>
      </c>
      <c r="C39" s="49">
        <v>5</v>
      </c>
      <c r="D39" s="49"/>
      <c r="E39" s="49">
        <v>1</v>
      </c>
      <c r="F39" s="372">
        <v>1890.81</v>
      </c>
      <c r="G39" s="376">
        <v>60</v>
      </c>
      <c r="H39" s="374">
        <v>56.4001</v>
      </c>
      <c r="I39" s="352"/>
      <c r="J39" s="49"/>
      <c r="K39" s="49">
        <f t="shared" si="8"/>
        <v>0.02982853909171202</v>
      </c>
      <c r="L39" s="49">
        <v>8</v>
      </c>
      <c r="M39" s="48">
        <f t="shared" si="0"/>
        <v>0</v>
      </c>
      <c r="N39" s="399">
        <f t="shared" si="1"/>
        <v>451.2008</v>
      </c>
      <c r="O39" s="48">
        <f t="shared" si="2"/>
        <v>312.9316684424</v>
      </c>
      <c r="P39" s="59">
        <f t="shared" si="3"/>
        <v>312.9316684424</v>
      </c>
      <c r="Q39" s="400">
        <v>57</v>
      </c>
      <c r="R39" s="49">
        <v>4</v>
      </c>
      <c r="S39" s="375">
        <v>73.8507</v>
      </c>
      <c r="T39" s="375">
        <v>14.64</v>
      </c>
      <c r="U39" s="49">
        <v>3.66</v>
      </c>
      <c r="V39" s="49">
        <v>12</v>
      </c>
      <c r="W39" s="49">
        <f>R39*U39*V39</f>
        <v>175.68</v>
      </c>
      <c r="X39" s="49">
        <f t="shared" si="4"/>
        <v>886.2084</v>
      </c>
      <c r="Y39" s="49">
        <f t="shared" si="5"/>
        <v>1061.8884</v>
      </c>
      <c r="Z39" s="49">
        <v>0.065497</v>
      </c>
      <c r="AA39" s="48">
        <f t="shared" si="6"/>
        <v>69.5505045348</v>
      </c>
      <c r="AB39" s="59">
        <f t="shared" si="7"/>
        <v>382.4821729772</v>
      </c>
    </row>
    <row r="40" spans="1:28" ht="12.75">
      <c r="A40" s="407">
        <v>18</v>
      </c>
      <c r="B40" s="491" t="s">
        <v>1106</v>
      </c>
      <c r="C40" s="49">
        <v>3</v>
      </c>
      <c r="D40" s="49"/>
      <c r="E40" s="49">
        <v>1</v>
      </c>
      <c r="F40" s="372">
        <v>1265.4</v>
      </c>
      <c r="G40" s="376">
        <v>41</v>
      </c>
      <c r="H40" s="374">
        <v>36.698</v>
      </c>
      <c r="I40" s="374">
        <v>0.114</v>
      </c>
      <c r="J40" s="49">
        <v>0.0421</v>
      </c>
      <c r="K40" s="49">
        <f t="shared" si="8"/>
        <v>0.02900110636952742</v>
      </c>
      <c r="L40" s="49">
        <v>8</v>
      </c>
      <c r="M40" s="48">
        <f t="shared" si="0"/>
        <v>426.18672000000004</v>
      </c>
      <c r="N40" s="399">
        <f t="shared" si="1"/>
        <v>293.584</v>
      </c>
      <c r="O40" s="48">
        <f t="shared" si="2"/>
        <v>203.616063952</v>
      </c>
      <c r="P40" s="59">
        <f t="shared" si="3"/>
        <v>629.802783952</v>
      </c>
      <c r="Q40" s="400">
        <v>41</v>
      </c>
      <c r="R40" s="49">
        <v>3</v>
      </c>
      <c r="S40" s="375">
        <v>43.6059</v>
      </c>
      <c r="T40" s="375">
        <v>10.98</v>
      </c>
      <c r="U40" s="49">
        <v>3.66</v>
      </c>
      <c r="V40" s="49">
        <v>12</v>
      </c>
      <c r="W40" s="49">
        <f>R40*U40*V40</f>
        <v>131.76</v>
      </c>
      <c r="X40" s="49">
        <f t="shared" si="4"/>
        <v>523.2708</v>
      </c>
      <c r="Y40" s="49">
        <f t="shared" si="5"/>
        <v>655.0308</v>
      </c>
      <c r="Z40" s="49">
        <v>0.065497</v>
      </c>
      <c r="AA40" s="48">
        <f t="shared" si="6"/>
        <v>42.9025523076</v>
      </c>
      <c r="AB40" s="59">
        <f t="shared" si="7"/>
        <v>672.7053362596</v>
      </c>
    </row>
    <row r="41" spans="1:28" ht="12.75">
      <c r="A41" s="407">
        <v>19</v>
      </c>
      <c r="B41" s="491" t="s">
        <v>1107</v>
      </c>
      <c r="C41" s="49">
        <v>3</v>
      </c>
      <c r="D41" s="49"/>
      <c r="E41" s="49">
        <v>1</v>
      </c>
      <c r="F41" s="372">
        <v>1269.3</v>
      </c>
      <c r="G41" s="376">
        <v>37</v>
      </c>
      <c r="H41" s="374">
        <v>40.41</v>
      </c>
      <c r="I41" s="352"/>
      <c r="J41" s="49"/>
      <c r="K41" s="49">
        <f t="shared" si="8"/>
        <v>0.031836445284802645</v>
      </c>
      <c r="L41" s="49">
        <v>8</v>
      </c>
      <c r="M41" s="48">
        <f t="shared" si="0"/>
        <v>0</v>
      </c>
      <c r="N41" s="399">
        <f t="shared" si="1"/>
        <v>323.28</v>
      </c>
      <c r="O41" s="48">
        <f t="shared" si="2"/>
        <v>224.21181383999996</v>
      </c>
      <c r="P41" s="59">
        <f t="shared" si="3"/>
        <v>224.21181383999996</v>
      </c>
      <c r="Q41" s="400">
        <v>36</v>
      </c>
      <c r="R41" s="49">
        <v>1</v>
      </c>
      <c r="S41" s="375">
        <v>60.7632</v>
      </c>
      <c r="T41" s="375">
        <v>3.66</v>
      </c>
      <c r="U41" s="49">
        <v>3.66</v>
      </c>
      <c r="V41" s="49">
        <v>12</v>
      </c>
      <c r="W41" s="49">
        <f>R41*U41*V41</f>
        <v>43.92</v>
      </c>
      <c r="X41" s="49">
        <f t="shared" si="4"/>
        <v>729.1584</v>
      </c>
      <c r="Y41" s="49">
        <f t="shared" si="5"/>
        <v>773.0784</v>
      </c>
      <c r="Z41" s="49">
        <v>0.065497</v>
      </c>
      <c r="AA41" s="48">
        <f t="shared" si="6"/>
        <v>50.634315964799995</v>
      </c>
      <c r="AB41" s="59">
        <f t="shared" si="7"/>
        <v>274.84612980479994</v>
      </c>
    </row>
    <row r="42" spans="1:28" ht="12.75">
      <c r="A42" s="407">
        <v>20</v>
      </c>
      <c r="B42" s="491" t="s">
        <v>1108</v>
      </c>
      <c r="C42" s="49">
        <v>2</v>
      </c>
      <c r="D42" s="49"/>
      <c r="E42" s="49">
        <v>1</v>
      </c>
      <c r="F42" s="375">
        <v>533.3</v>
      </c>
      <c r="G42" s="376">
        <v>27</v>
      </c>
      <c r="H42" s="374">
        <v>11.904</v>
      </c>
      <c r="I42" s="352"/>
      <c r="J42" s="49"/>
      <c r="K42" s="49">
        <f t="shared" si="8"/>
        <v>0.02232139508719295</v>
      </c>
      <c r="L42" s="49">
        <v>8</v>
      </c>
      <c r="M42" s="48">
        <f t="shared" si="0"/>
        <v>0</v>
      </c>
      <c r="N42" s="399">
        <f t="shared" si="1"/>
        <v>95.232</v>
      </c>
      <c r="O42" s="48">
        <f t="shared" si="2"/>
        <v>66.048439296</v>
      </c>
      <c r="P42" s="59">
        <f t="shared" si="3"/>
        <v>66.048439296</v>
      </c>
      <c r="Q42" s="400">
        <v>27</v>
      </c>
      <c r="R42" s="49">
        <v>7</v>
      </c>
      <c r="S42" s="375">
        <v>17.7991</v>
      </c>
      <c r="T42" s="375">
        <v>7.49</v>
      </c>
      <c r="U42" s="49">
        <v>1.07</v>
      </c>
      <c r="V42" s="49">
        <v>12</v>
      </c>
      <c r="W42" s="49">
        <f>R42*U42*V42</f>
        <v>89.88</v>
      </c>
      <c r="X42" s="49">
        <f t="shared" si="4"/>
        <v>213.5892</v>
      </c>
      <c r="Y42" s="49">
        <f t="shared" si="5"/>
        <v>303.4692</v>
      </c>
      <c r="Z42" s="49">
        <v>0.060458</v>
      </c>
      <c r="AA42" s="48">
        <f t="shared" si="6"/>
        <v>18.3471408936</v>
      </c>
      <c r="AB42" s="59">
        <f t="shared" si="7"/>
        <v>84.3955801896</v>
      </c>
    </row>
    <row r="43" spans="1:28" ht="12.75">
      <c r="A43" s="407">
        <v>21</v>
      </c>
      <c r="B43" s="491" t="s">
        <v>1109</v>
      </c>
      <c r="C43" s="49">
        <v>2</v>
      </c>
      <c r="D43" s="49"/>
      <c r="E43" s="49">
        <v>1</v>
      </c>
      <c r="F43" s="375">
        <v>377.5</v>
      </c>
      <c r="G43" s="376">
        <v>12</v>
      </c>
      <c r="H43" s="374">
        <v>12.24</v>
      </c>
      <c r="I43" s="352"/>
      <c r="J43" s="49"/>
      <c r="K43" s="49">
        <f t="shared" si="8"/>
        <v>0.03242384105960265</v>
      </c>
      <c r="L43" s="49">
        <v>8</v>
      </c>
      <c r="M43" s="48">
        <f t="shared" si="0"/>
        <v>0</v>
      </c>
      <c r="N43" s="399">
        <f t="shared" si="1"/>
        <v>97.92</v>
      </c>
      <c r="O43" s="48">
        <f t="shared" si="2"/>
        <v>67.91270976</v>
      </c>
      <c r="P43" s="59">
        <f t="shared" si="3"/>
        <v>67.91270976</v>
      </c>
      <c r="Q43" s="400">
        <v>12</v>
      </c>
      <c r="R43" s="49"/>
      <c r="S43" s="375">
        <v>21.7449</v>
      </c>
      <c r="T43" s="375"/>
      <c r="U43" s="49"/>
      <c r="V43" s="49">
        <v>12</v>
      </c>
      <c r="W43" s="49"/>
      <c r="X43" s="49">
        <f t="shared" si="4"/>
        <v>260.9388</v>
      </c>
      <c r="Y43" s="49">
        <f t="shared" si="5"/>
        <v>260.9388</v>
      </c>
      <c r="Z43" s="49">
        <v>0.060458</v>
      </c>
      <c r="AA43" s="48">
        <f t="shared" si="6"/>
        <v>15.7758379704</v>
      </c>
      <c r="AB43" s="59">
        <f t="shared" si="7"/>
        <v>83.6885477304</v>
      </c>
    </row>
    <row r="44" spans="1:28" ht="12.75">
      <c r="A44" s="407">
        <v>23</v>
      </c>
      <c r="B44" s="491" t="s">
        <v>1110</v>
      </c>
      <c r="C44" s="49">
        <v>2</v>
      </c>
      <c r="D44" s="49"/>
      <c r="E44" s="49">
        <v>1</v>
      </c>
      <c r="F44" s="375">
        <v>627.5</v>
      </c>
      <c r="G44" s="376">
        <v>24</v>
      </c>
      <c r="H44" s="374">
        <v>16.4081</v>
      </c>
      <c r="I44" s="352"/>
      <c r="J44" s="49"/>
      <c r="K44" s="49">
        <f t="shared" si="8"/>
        <v>0.026148366533864542</v>
      </c>
      <c r="L44" s="49">
        <v>8</v>
      </c>
      <c r="M44" s="48">
        <f t="shared" si="0"/>
        <v>0</v>
      </c>
      <c r="N44" s="399">
        <f t="shared" si="1"/>
        <v>131.2648</v>
      </c>
      <c r="O44" s="48">
        <f t="shared" si="2"/>
        <v>91.0390958344</v>
      </c>
      <c r="P44" s="59">
        <f t="shared" si="3"/>
        <v>91.0390958344</v>
      </c>
      <c r="Q44" s="400">
        <v>24</v>
      </c>
      <c r="R44" s="49"/>
      <c r="S44" s="375">
        <v>25.5867</v>
      </c>
      <c r="T44" s="375"/>
      <c r="U44" s="49"/>
      <c r="V44" s="49">
        <v>12</v>
      </c>
      <c r="W44" s="49"/>
      <c r="X44" s="49">
        <f t="shared" si="4"/>
        <v>307.0404</v>
      </c>
      <c r="Y44" s="49">
        <f t="shared" si="5"/>
        <v>307.0404</v>
      </c>
      <c r="Z44" s="49">
        <v>0.060458</v>
      </c>
      <c r="AA44" s="48">
        <f t="shared" si="6"/>
        <v>18.563048503199997</v>
      </c>
      <c r="AB44" s="59">
        <f t="shared" si="7"/>
        <v>109.6021443376</v>
      </c>
    </row>
    <row r="45" spans="1:28" ht="12.75">
      <c r="A45" s="407">
        <v>24</v>
      </c>
      <c r="B45" s="491" t="s">
        <v>1111</v>
      </c>
      <c r="C45" s="49">
        <v>3</v>
      </c>
      <c r="D45" s="49"/>
      <c r="E45" s="49">
        <v>1</v>
      </c>
      <c r="F45" s="375">
        <v>964.1</v>
      </c>
      <c r="G45" s="376">
        <v>26</v>
      </c>
      <c r="H45" s="374">
        <v>28.18</v>
      </c>
      <c r="I45" s="352"/>
      <c r="J45" s="49"/>
      <c r="K45" s="49">
        <f t="shared" si="8"/>
        <v>0.02922933305673685</v>
      </c>
      <c r="L45" s="49">
        <v>8</v>
      </c>
      <c r="M45" s="48">
        <f t="shared" si="0"/>
        <v>0</v>
      </c>
      <c r="N45" s="399">
        <f t="shared" si="1"/>
        <v>225.44</v>
      </c>
      <c r="O45" s="48">
        <f t="shared" si="2"/>
        <v>156.35458832</v>
      </c>
      <c r="P45" s="59">
        <f t="shared" si="3"/>
        <v>156.35458832</v>
      </c>
      <c r="Q45" s="400">
        <v>25</v>
      </c>
      <c r="R45" s="49"/>
      <c r="S45" s="375">
        <v>25.2817</v>
      </c>
      <c r="T45" s="375"/>
      <c r="U45" s="49"/>
      <c r="V45" s="49">
        <v>12</v>
      </c>
      <c r="W45" s="49"/>
      <c r="X45" s="49">
        <f t="shared" si="4"/>
        <v>303.3804</v>
      </c>
      <c r="Y45" s="49">
        <f t="shared" si="5"/>
        <v>303.3804</v>
      </c>
      <c r="Z45" s="49">
        <v>0.065497</v>
      </c>
      <c r="AA45" s="48">
        <f t="shared" si="6"/>
        <v>19.8705060588</v>
      </c>
      <c r="AB45" s="59">
        <f t="shared" si="7"/>
        <v>176.2250943788</v>
      </c>
    </row>
    <row r="46" spans="1:28" ht="12.75">
      <c r="A46" s="407">
        <v>25</v>
      </c>
      <c r="B46" s="491" t="s">
        <v>1112</v>
      </c>
      <c r="C46" s="49">
        <v>2</v>
      </c>
      <c r="D46" s="49"/>
      <c r="E46" s="49">
        <v>1</v>
      </c>
      <c r="F46" s="375">
        <v>643.8</v>
      </c>
      <c r="G46" s="376">
        <v>23</v>
      </c>
      <c r="H46" s="374">
        <v>22.18</v>
      </c>
      <c r="I46" s="352"/>
      <c r="J46" s="49"/>
      <c r="K46" s="49">
        <f t="shared" si="8"/>
        <v>0.03445169307238273</v>
      </c>
      <c r="L46" s="49">
        <v>8</v>
      </c>
      <c r="M46" s="48">
        <f t="shared" si="0"/>
        <v>0</v>
      </c>
      <c r="N46" s="399">
        <f t="shared" si="1"/>
        <v>177.44</v>
      </c>
      <c r="O46" s="48">
        <f t="shared" si="2"/>
        <v>123.06404432</v>
      </c>
      <c r="P46" s="59">
        <f t="shared" si="3"/>
        <v>123.06404432</v>
      </c>
      <c r="Q46" s="400">
        <v>19</v>
      </c>
      <c r="R46" s="49"/>
      <c r="S46" s="375">
        <v>15.6511</v>
      </c>
      <c r="T46" s="375"/>
      <c r="U46" s="49"/>
      <c r="V46" s="49">
        <v>12</v>
      </c>
      <c r="W46" s="49"/>
      <c r="X46" s="49">
        <f t="shared" si="4"/>
        <v>187.8132</v>
      </c>
      <c r="Y46" s="49">
        <f t="shared" si="5"/>
        <v>187.8132</v>
      </c>
      <c r="Z46" s="49">
        <v>0.060458</v>
      </c>
      <c r="AA46" s="48">
        <f t="shared" si="6"/>
        <v>11.3548104456</v>
      </c>
      <c r="AB46" s="59">
        <f t="shared" si="7"/>
        <v>134.4188547656</v>
      </c>
    </row>
    <row r="47" spans="1:28" ht="12.75">
      <c r="A47" s="407">
        <v>26</v>
      </c>
      <c r="B47" s="491" t="s">
        <v>1113</v>
      </c>
      <c r="C47" s="49">
        <v>3</v>
      </c>
      <c r="D47" s="49"/>
      <c r="E47" s="49">
        <v>1</v>
      </c>
      <c r="F47" s="372">
        <v>1192.5</v>
      </c>
      <c r="G47" s="376">
        <v>40</v>
      </c>
      <c r="H47" s="374">
        <v>37.35</v>
      </c>
      <c r="I47" s="352"/>
      <c r="J47" s="49"/>
      <c r="K47" s="49">
        <f t="shared" si="8"/>
        <v>0.03132075471698113</v>
      </c>
      <c r="L47" s="49">
        <v>8</v>
      </c>
      <c r="M47" s="48">
        <f t="shared" si="0"/>
        <v>0</v>
      </c>
      <c r="N47" s="399">
        <f t="shared" si="1"/>
        <v>298.8</v>
      </c>
      <c r="O47" s="48">
        <f t="shared" si="2"/>
        <v>207.2336364</v>
      </c>
      <c r="P47" s="59">
        <f t="shared" si="3"/>
        <v>207.2336364</v>
      </c>
      <c r="Q47" s="400">
        <v>40</v>
      </c>
      <c r="R47" s="49">
        <v>1</v>
      </c>
      <c r="S47" s="375">
        <v>28.6891</v>
      </c>
      <c r="T47" s="375">
        <v>3.66</v>
      </c>
      <c r="U47" s="49">
        <v>3.66</v>
      </c>
      <c r="V47" s="49">
        <v>12</v>
      </c>
      <c r="W47" s="49">
        <f>R47*U47*V47</f>
        <v>43.92</v>
      </c>
      <c r="X47" s="49">
        <f t="shared" si="4"/>
        <v>344.2692</v>
      </c>
      <c r="Y47" s="49">
        <f t="shared" si="5"/>
        <v>388.1892</v>
      </c>
      <c r="Z47" s="49">
        <v>0.065497</v>
      </c>
      <c r="AA47" s="48">
        <f t="shared" si="6"/>
        <v>25.425228032400003</v>
      </c>
      <c r="AB47" s="59">
        <f t="shared" si="7"/>
        <v>232.6588644324</v>
      </c>
    </row>
    <row r="48" spans="1:28" ht="12.75">
      <c r="A48" s="407">
        <v>27</v>
      </c>
      <c r="B48" s="491" t="s">
        <v>1114</v>
      </c>
      <c r="C48" s="49">
        <v>2</v>
      </c>
      <c r="D48" s="49"/>
      <c r="E48" s="49">
        <v>1</v>
      </c>
      <c r="F48" s="375">
        <v>719.6</v>
      </c>
      <c r="G48" s="376">
        <v>24</v>
      </c>
      <c r="H48" s="374">
        <v>13.69</v>
      </c>
      <c r="I48" s="352"/>
      <c r="J48" s="49"/>
      <c r="K48" s="49">
        <f t="shared" si="8"/>
        <v>0.019024458032240132</v>
      </c>
      <c r="L48" s="49">
        <v>8</v>
      </c>
      <c r="M48" s="48">
        <f t="shared" si="0"/>
        <v>0</v>
      </c>
      <c r="N48" s="399">
        <f t="shared" si="1"/>
        <v>109.52</v>
      </c>
      <c r="O48" s="48">
        <f t="shared" si="2"/>
        <v>75.95792456</v>
      </c>
      <c r="P48" s="59">
        <f t="shared" si="3"/>
        <v>75.95792456</v>
      </c>
      <c r="Q48" s="400">
        <v>24</v>
      </c>
      <c r="R48" s="49"/>
      <c r="S48" s="375">
        <v>22.8845</v>
      </c>
      <c r="T48" s="375"/>
      <c r="U48" s="49"/>
      <c r="V48" s="49">
        <v>12</v>
      </c>
      <c r="W48" s="49"/>
      <c r="X48" s="49">
        <f t="shared" si="4"/>
        <v>274.614</v>
      </c>
      <c r="Y48" s="49">
        <f t="shared" si="5"/>
        <v>274.614</v>
      </c>
      <c r="Z48" s="49">
        <v>0.060458</v>
      </c>
      <c r="AA48" s="48">
        <f t="shared" si="6"/>
        <v>16.602613211999998</v>
      </c>
      <c r="AB48" s="59">
        <f t="shared" si="7"/>
        <v>92.56053777199999</v>
      </c>
    </row>
    <row r="49" spans="1:28" ht="12.75">
      <c r="A49" s="407">
        <v>28</v>
      </c>
      <c r="B49" s="491" t="s">
        <v>1115</v>
      </c>
      <c r="C49" s="49">
        <v>2</v>
      </c>
      <c r="D49" s="49"/>
      <c r="E49" s="49">
        <v>1</v>
      </c>
      <c r="F49" s="375">
        <v>505.7</v>
      </c>
      <c r="G49" s="376">
        <v>19</v>
      </c>
      <c r="H49" s="374">
        <v>16.704</v>
      </c>
      <c r="I49" s="352"/>
      <c r="J49" s="49"/>
      <c r="K49" s="49">
        <f t="shared" si="8"/>
        <v>0.03303144156614594</v>
      </c>
      <c r="L49" s="49">
        <v>8</v>
      </c>
      <c r="M49" s="48">
        <f t="shared" si="0"/>
        <v>0</v>
      </c>
      <c r="N49" s="399">
        <f t="shared" si="1"/>
        <v>133.632</v>
      </c>
      <c r="O49" s="48">
        <f t="shared" si="2"/>
        <v>92.680874496</v>
      </c>
      <c r="P49" s="59">
        <f t="shared" si="3"/>
        <v>92.680874496</v>
      </c>
      <c r="Q49" s="400">
        <v>19</v>
      </c>
      <c r="R49" s="49"/>
      <c r="S49" s="375">
        <v>14.3591</v>
      </c>
      <c r="T49" s="375"/>
      <c r="U49" s="49"/>
      <c r="V49" s="49">
        <v>12</v>
      </c>
      <c r="W49" s="49"/>
      <c r="X49" s="49">
        <f t="shared" si="4"/>
        <v>172.3092</v>
      </c>
      <c r="Y49" s="49">
        <f t="shared" si="5"/>
        <v>172.3092</v>
      </c>
      <c r="Z49" s="49">
        <v>0.060458</v>
      </c>
      <c r="AA49" s="48">
        <f t="shared" si="6"/>
        <v>10.4174696136</v>
      </c>
      <c r="AB49" s="59">
        <f t="shared" si="7"/>
        <v>103.0983441096</v>
      </c>
    </row>
    <row r="50" spans="1:28" ht="12.75">
      <c r="A50" s="407">
        <v>29</v>
      </c>
      <c r="B50" s="491" t="s">
        <v>1116</v>
      </c>
      <c r="C50" s="49">
        <v>3</v>
      </c>
      <c r="D50" s="49"/>
      <c r="E50" s="49">
        <v>1</v>
      </c>
      <c r="F50" s="372">
        <v>1277.9</v>
      </c>
      <c r="G50" s="376">
        <v>41</v>
      </c>
      <c r="H50" s="374">
        <v>12</v>
      </c>
      <c r="I50" s="352"/>
      <c r="J50" s="49"/>
      <c r="K50" s="49">
        <f t="shared" si="8"/>
        <v>0.009390406135065341</v>
      </c>
      <c r="L50" s="49">
        <v>8</v>
      </c>
      <c r="M50" s="48">
        <f t="shared" si="0"/>
        <v>0</v>
      </c>
      <c r="N50" s="399">
        <f t="shared" si="1"/>
        <v>96</v>
      </c>
      <c r="O50" s="48">
        <f t="shared" si="2"/>
        <v>66.581088</v>
      </c>
      <c r="P50" s="59">
        <f t="shared" si="3"/>
        <v>66.581088</v>
      </c>
      <c r="Q50" s="400">
        <v>40</v>
      </c>
      <c r="R50" s="49">
        <v>1</v>
      </c>
      <c r="S50" s="375">
        <v>77.1258</v>
      </c>
      <c r="T50" s="375">
        <v>3.66</v>
      </c>
      <c r="U50" s="49">
        <v>3.66</v>
      </c>
      <c r="V50" s="49">
        <v>12</v>
      </c>
      <c r="W50" s="49">
        <f>R50*U50*V50</f>
        <v>43.92</v>
      </c>
      <c r="X50" s="49">
        <f t="shared" si="4"/>
        <v>925.5096</v>
      </c>
      <c r="Y50" s="49">
        <f t="shared" si="5"/>
        <v>969.4295999999999</v>
      </c>
      <c r="Z50" s="49">
        <v>0.065497</v>
      </c>
      <c r="AA50" s="48">
        <f t="shared" si="6"/>
        <v>63.4947305112</v>
      </c>
      <c r="AB50" s="59">
        <f t="shared" si="7"/>
        <v>130.0758185112</v>
      </c>
    </row>
    <row r="51" spans="1:28" ht="12.75">
      <c r="A51" s="407">
        <v>30</v>
      </c>
      <c r="B51" s="491" t="s">
        <v>1117</v>
      </c>
      <c r="C51" s="49">
        <v>4</v>
      </c>
      <c r="D51" s="49"/>
      <c r="E51" s="49">
        <v>1</v>
      </c>
      <c r="F51" s="372">
        <v>2241.9</v>
      </c>
      <c r="G51" s="376">
        <v>78</v>
      </c>
      <c r="H51" s="374">
        <v>73.26</v>
      </c>
      <c r="I51" s="352"/>
      <c r="J51" s="49"/>
      <c r="K51" s="49">
        <f t="shared" si="8"/>
        <v>0.03267763950220795</v>
      </c>
      <c r="L51" s="49">
        <v>8</v>
      </c>
      <c r="M51" s="48">
        <f t="shared" si="0"/>
        <v>0</v>
      </c>
      <c r="N51" s="399">
        <f t="shared" si="1"/>
        <v>586.08</v>
      </c>
      <c r="O51" s="48">
        <f t="shared" si="2"/>
        <v>406.47754224</v>
      </c>
      <c r="P51" s="59">
        <f t="shared" si="3"/>
        <v>406.47754224</v>
      </c>
      <c r="Q51" s="400">
        <v>75</v>
      </c>
      <c r="R51" s="49">
        <v>2</v>
      </c>
      <c r="S51" s="375">
        <v>94.1289</v>
      </c>
      <c r="T51" s="375">
        <v>7.32</v>
      </c>
      <c r="U51" s="49">
        <v>3.66</v>
      </c>
      <c r="V51" s="49">
        <v>12</v>
      </c>
      <c r="W51" s="49">
        <f>R51*U51*V51</f>
        <v>87.84</v>
      </c>
      <c r="X51" s="49">
        <f t="shared" si="4"/>
        <v>1129.5468</v>
      </c>
      <c r="Y51" s="49">
        <f t="shared" si="5"/>
        <v>1217.3868</v>
      </c>
      <c r="Z51" s="49">
        <v>0.065497</v>
      </c>
      <c r="AA51" s="48">
        <f t="shared" si="6"/>
        <v>79.7351832396</v>
      </c>
      <c r="AB51" s="59">
        <f t="shared" si="7"/>
        <v>486.2127254796</v>
      </c>
    </row>
    <row r="52" spans="1:28" ht="22.5">
      <c r="A52" s="407">
        <v>31</v>
      </c>
      <c r="B52" s="491" t="s">
        <v>1118</v>
      </c>
      <c r="C52" s="49">
        <v>1</v>
      </c>
      <c r="D52" s="49"/>
      <c r="E52" s="49"/>
      <c r="F52" s="375">
        <v>116.9</v>
      </c>
      <c r="G52" s="376">
        <v>5</v>
      </c>
      <c r="H52" s="352"/>
      <c r="I52" s="374">
        <v>4.9215</v>
      </c>
      <c r="J52" s="49">
        <v>0.0421</v>
      </c>
      <c r="K52" s="49">
        <f t="shared" si="8"/>
        <v>0</v>
      </c>
      <c r="L52" s="49">
        <v>8</v>
      </c>
      <c r="M52" s="48">
        <f t="shared" si="0"/>
        <v>39.37192</v>
      </c>
      <c r="N52" s="399">
        <f t="shared" si="1"/>
        <v>0</v>
      </c>
      <c r="O52" s="48">
        <f t="shared" si="2"/>
        <v>0</v>
      </c>
      <c r="P52" s="59">
        <f t="shared" si="3"/>
        <v>39.37192</v>
      </c>
      <c r="Q52" s="400">
        <v>5</v>
      </c>
      <c r="R52" s="49"/>
      <c r="S52" s="375">
        <v>0.6667</v>
      </c>
      <c r="T52" s="375"/>
      <c r="U52" s="49"/>
      <c r="V52" s="49">
        <v>8</v>
      </c>
      <c r="W52" s="49"/>
      <c r="X52" s="49">
        <f t="shared" si="4"/>
        <v>5.3336</v>
      </c>
      <c r="Y52" s="49">
        <f t="shared" si="5"/>
        <v>5.3336</v>
      </c>
      <c r="Z52" s="49">
        <v>0.060458</v>
      </c>
      <c r="AA52" s="48">
        <f t="shared" si="6"/>
        <v>0.32245878879999995</v>
      </c>
      <c r="AB52" s="59">
        <f t="shared" si="7"/>
        <v>39.6943787888</v>
      </c>
    </row>
    <row r="53" spans="1:28" ht="22.5">
      <c r="A53" s="407">
        <v>32</v>
      </c>
      <c r="B53" s="491" t="s">
        <v>1119</v>
      </c>
      <c r="C53" s="49">
        <v>1</v>
      </c>
      <c r="D53" s="49"/>
      <c r="E53" s="49"/>
      <c r="F53" s="375">
        <v>147.4</v>
      </c>
      <c r="G53" s="376">
        <v>2</v>
      </c>
      <c r="H53" s="352"/>
      <c r="I53" s="374">
        <v>6.2055</v>
      </c>
      <c r="J53" s="49">
        <v>0.0421</v>
      </c>
      <c r="K53" s="49">
        <f t="shared" si="8"/>
        <v>0</v>
      </c>
      <c r="L53" s="49">
        <v>8</v>
      </c>
      <c r="M53" s="48">
        <f t="shared" si="0"/>
        <v>49.64432</v>
      </c>
      <c r="N53" s="399">
        <f t="shared" si="1"/>
        <v>0</v>
      </c>
      <c r="O53" s="48">
        <f t="shared" si="2"/>
        <v>0</v>
      </c>
      <c r="P53" s="59">
        <f t="shared" si="3"/>
        <v>49.64432</v>
      </c>
      <c r="Q53" s="400">
        <v>1</v>
      </c>
      <c r="R53" s="49"/>
      <c r="S53" s="375">
        <v>2.07</v>
      </c>
      <c r="T53" s="375"/>
      <c r="U53" s="49"/>
      <c r="V53" s="49">
        <v>8</v>
      </c>
      <c r="W53" s="49"/>
      <c r="X53" s="49">
        <f t="shared" si="4"/>
        <v>16.56</v>
      </c>
      <c r="Y53" s="49">
        <f t="shared" si="5"/>
        <v>16.56</v>
      </c>
      <c r="Z53" s="49">
        <v>0.060458</v>
      </c>
      <c r="AA53" s="48">
        <f t="shared" si="6"/>
        <v>1.0011844799999998</v>
      </c>
      <c r="AB53" s="59">
        <f t="shared" si="7"/>
        <v>50.64550448</v>
      </c>
    </row>
    <row r="54" spans="1:28" ht="22.5">
      <c r="A54" s="407">
        <v>33</v>
      </c>
      <c r="B54" s="491" t="s">
        <v>1120</v>
      </c>
      <c r="C54" s="49">
        <v>2</v>
      </c>
      <c r="D54" s="49"/>
      <c r="E54" s="49"/>
      <c r="F54" s="375">
        <v>279.4</v>
      </c>
      <c r="G54" s="376">
        <v>7</v>
      </c>
      <c r="H54" s="352"/>
      <c r="I54" s="374">
        <v>11.7627</v>
      </c>
      <c r="J54" s="49">
        <v>0.0421</v>
      </c>
      <c r="K54" s="49">
        <f t="shared" si="8"/>
        <v>0</v>
      </c>
      <c r="L54" s="49">
        <v>8</v>
      </c>
      <c r="M54" s="48">
        <f t="shared" si="0"/>
        <v>94.10191999999999</v>
      </c>
      <c r="N54" s="399">
        <f t="shared" si="1"/>
        <v>0</v>
      </c>
      <c r="O54" s="48">
        <f t="shared" si="2"/>
        <v>0</v>
      </c>
      <c r="P54" s="59">
        <f t="shared" si="3"/>
        <v>94.10191999999999</v>
      </c>
      <c r="Q54" s="401"/>
      <c r="R54" s="49"/>
      <c r="S54" s="48"/>
      <c r="T54" s="48"/>
      <c r="U54" s="49"/>
      <c r="V54" s="49"/>
      <c r="W54" s="49"/>
      <c r="X54" s="49">
        <f t="shared" si="4"/>
        <v>0</v>
      </c>
      <c r="Y54" s="49">
        <f t="shared" si="5"/>
        <v>0</v>
      </c>
      <c r="Z54" s="49">
        <v>0.060458</v>
      </c>
      <c r="AA54" s="48">
        <f t="shared" si="6"/>
        <v>0</v>
      </c>
      <c r="AB54" s="59">
        <f t="shared" si="7"/>
        <v>94.10191999999999</v>
      </c>
    </row>
    <row r="55" spans="1:28" ht="22.5">
      <c r="A55" s="407">
        <v>34</v>
      </c>
      <c r="B55" s="491" t="s">
        <v>1121</v>
      </c>
      <c r="C55" s="49">
        <v>2</v>
      </c>
      <c r="D55" s="49"/>
      <c r="E55" s="49"/>
      <c r="F55" s="375">
        <v>272.7</v>
      </c>
      <c r="G55" s="376">
        <v>6</v>
      </c>
      <c r="H55" s="352"/>
      <c r="I55" s="374">
        <v>11.4807</v>
      </c>
      <c r="J55" s="49">
        <v>0.0421</v>
      </c>
      <c r="K55" s="49">
        <f t="shared" si="8"/>
        <v>0</v>
      </c>
      <c r="L55" s="49">
        <v>8</v>
      </c>
      <c r="M55" s="48">
        <f t="shared" si="0"/>
        <v>91.84536</v>
      </c>
      <c r="N55" s="399">
        <f t="shared" si="1"/>
        <v>0</v>
      </c>
      <c r="O55" s="48">
        <f t="shared" si="2"/>
        <v>0</v>
      </c>
      <c r="P55" s="59">
        <f t="shared" si="3"/>
        <v>91.84536</v>
      </c>
      <c r="Q55" s="401"/>
      <c r="R55" s="49"/>
      <c r="S55" s="48"/>
      <c r="T55" s="48"/>
      <c r="U55" s="49"/>
      <c r="V55" s="49"/>
      <c r="W55" s="49"/>
      <c r="X55" s="49">
        <f t="shared" si="4"/>
        <v>0</v>
      </c>
      <c r="Y55" s="49">
        <f t="shared" si="5"/>
        <v>0</v>
      </c>
      <c r="Z55" s="49">
        <v>0.060458</v>
      </c>
      <c r="AA55" s="48">
        <f t="shared" si="6"/>
        <v>0</v>
      </c>
      <c r="AB55" s="59">
        <f t="shared" si="7"/>
        <v>91.84536</v>
      </c>
    </row>
    <row r="56" spans="1:28" ht="12.75">
      <c r="A56" s="407">
        <v>35</v>
      </c>
      <c r="B56" s="491" t="s">
        <v>1122</v>
      </c>
      <c r="C56" s="49">
        <v>1</v>
      </c>
      <c r="D56" s="49"/>
      <c r="E56" s="49"/>
      <c r="F56" s="375">
        <v>58</v>
      </c>
      <c r="G56" s="376">
        <v>2</v>
      </c>
      <c r="H56" s="352"/>
      <c r="I56" s="374">
        <v>2.4418</v>
      </c>
      <c r="J56" s="49">
        <v>0.0421</v>
      </c>
      <c r="K56" s="49">
        <f t="shared" si="8"/>
        <v>0</v>
      </c>
      <c r="L56" s="49">
        <v>8</v>
      </c>
      <c r="M56" s="48">
        <f t="shared" si="0"/>
        <v>19.534399999999998</v>
      </c>
      <c r="N56" s="399">
        <f t="shared" si="1"/>
        <v>0</v>
      </c>
      <c r="O56" s="48">
        <f t="shared" si="2"/>
        <v>0</v>
      </c>
      <c r="P56" s="59">
        <f t="shared" si="3"/>
        <v>19.534399999999998</v>
      </c>
      <c r="Q56" s="401"/>
      <c r="R56" s="49"/>
      <c r="S56" s="48"/>
      <c r="T56" s="48"/>
      <c r="U56" s="49"/>
      <c r="V56" s="49"/>
      <c r="W56" s="49"/>
      <c r="X56" s="49">
        <f t="shared" si="4"/>
        <v>0</v>
      </c>
      <c r="Y56" s="49">
        <f t="shared" si="5"/>
        <v>0</v>
      </c>
      <c r="Z56" s="49">
        <v>0.060458</v>
      </c>
      <c r="AA56" s="48">
        <f t="shared" si="6"/>
        <v>0</v>
      </c>
      <c r="AB56" s="59">
        <f t="shared" si="7"/>
        <v>19.534399999999998</v>
      </c>
    </row>
    <row r="57" spans="1:28" ht="12.75">
      <c r="A57" s="407">
        <v>36</v>
      </c>
      <c r="B57" s="491" t="s">
        <v>1123</v>
      </c>
      <c r="C57" s="49">
        <v>1</v>
      </c>
      <c r="D57" s="49"/>
      <c r="E57" s="49"/>
      <c r="F57" s="375">
        <v>56</v>
      </c>
      <c r="G57" s="376">
        <v>1</v>
      </c>
      <c r="H57" s="352"/>
      <c r="I57" s="374">
        <v>2.3576</v>
      </c>
      <c r="J57" s="49">
        <v>0.0421</v>
      </c>
      <c r="K57" s="49">
        <f t="shared" si="8"/>
        <v>0</v>
      </c>
      <c r="L57" s="49">
        <v>8</v>
      </c>
      <c r="M57" s="48">
        <f t="shared" si="0"/>
        <v>18.860799999999998</v>
      </c>
      <c r="N57" s="399">
        <f t="shared" si="1"/>
        <v>0</v>
      </c>
      <c r="O57" s="48">
        <f t="shared" si="2"/>
        <v>0</v>
      </c>
      <c r="P57" s="59">
        <f t="shared" si="3"/>
        <v>18.860799999999998</v>
      </c>
      <c r="Q57" s="401"/>
      <c r="R57" s="49"/>
      <c r="S57" s="48"/>
      <c r="T57" s="48"/>
      <c r="U57" s="49"/>
      <c r="V57" s="49"/>
      <c r="W57" s="49"/>
      <c r="X57" s="49">
        <f t="shared" si="4"/>
        <v>0</v>
      </c>
      <c r="Y57" s="49">
        <f t="shared" si="5"/>
        <v>0</v>
      </c>
      <c r="Z57" s="49">
        <v>0.060458</v>
      </c>
      <c r="AA57" s="48">
        <f t="shared" si="6"/>
        <v>0</v>
      </c>
      <c r="AB57" s="59">
        <f t="shared" si="7"/>
        <v>18.860799999999998</v>
      </c>
    </row>
    <row r="58" spans="1:28" ht="12.75">
      <c r="A58" s="407">
        <v>37</v>
      </c>
      <c r="B58" s="491" t="s">
        <v>874</v>
      </c>
      <c r="C58" s="49">
        <v>1</v>
      </c>
      <c r="D58" s="49"/>
      <c r="E58" s="49"/>
      <c r="F58" s="375">
        <v>93.9</v>
      </c>
      <c r="G58" s="376">
        <v>3</v>
      </c>
      <c r="H58" s="352"/>
      <c r="I58" s="374">
        <v>3.9532</v>
      </c>
      <c r="J58" s="49">
        <v>0.0421</v>
      </c>
      <c r="K58" s="49">
        <f t="shared" si="8"/>
        <v>0</v>
      </c>
      <c r="L58" s="49">
        <v>8</v>
      </c>
      <c r="M58" s="48">
        <f t="shared" si="0"/>
        <v>31.62552</v>
      </c>
      <c r="N58" s="399">
        <f t="shared" si="1"/>
        <v>0</v>
      </c>
      <c r="O58" s="48">
        <f t="shared" si="2"/>
        <v>0</v>
      </c>
      <c r="P58" s="59">
        <f t="shared" si="3"/>
        <v>31.62552</v>
      </c>
      <c r="Q58" s="401"/>
      <c r="R58" s="49"/>
      <c r="S58" s="48"/>
      <c r="T58" s="48"/>
      <c r="U58" s="49"/>
      <c r="V58" s="49"/>
      <c r="W58" s="49"/>
      <c r="X58" s="49">
        <f t="shared" si="4"/>
        <v>0</v>
      </c>
      <c r="Y58" s="49">
        <f t="shared" si="5"/>
        <v>0</v>
      </c>
      <c r="Z58" s="49">
        <v>0.060458</v>
      </c>
      <c r="AA58" s="48">
        <f t="shared" si="6"/>
        <v>0</v>
      </c>
      <c r="AB58" s="59">
        <f t="shared" si="7"/>
        <v>31.62552</v>
      </c>
    </row>
    <row r="59" spans="1:28" ht="12.75">
      <c r="A59" s="407">
        <v>38</v>
      </c>
      <c r="B59" s="491" t="s">
        <v>875</v>
      </c>
      <c r="C59" s="49">
        <v>1</v>
      </c>
      <c r="D59" s="49"/>
      <c r="E59" s="49">
        <v>1</v>
      </c>
      <c r="F59" s="375">
        <v>97.1</v>
      </c>
      <c r="G59" s="376">
        <v>3</v>
      </c>
      <c r="H59" s="374">
        <v>1.3499</v>
      </c>
      <c r="I59" s="352"/>
      <c r="J59" s="49"/>
      <c r="K59" s="49">
        <f t="shared" si="8"/>
        <v>0.013902162718846553</v>
      </c>
      <c r="L59" s="49">
        <v>8</v>
      </c>
      <c r="M59" s="48">
        <f t="shared" si="0"/>
        <v>0</v>
      </c>
      <c r="N59" s="399">
        <f t="shared" si="1"/>
        <v>10.7992</v>
      </c>
      <c r="O59" s="48">
        <f t="shared" si="2"/>
        <v>7.4898175576</v>
      </c>
      <c r="P59" s="59">
        <f t="shared" si="3"/>
        <v>7.4898175576</v>
      </c>
      <c r="Q59" s="401"/>
      <c r="R59" s="49"/>
      <c r="S59" s="48"/>
      <c r="T59" s="48"/>
      <c r="U59" s="49"/>
      <c r="V59" s="49"/>
      <c r="W59" s="49"/>
      <c r="X59" s="49">
        <f t="shared" si="4"/>
        <v>0</v>
      </c>
      <c r="Y59" s="49">
        <f t="shared" si="5"/>
        <v>0</v>
      </c>
      <c r="Z59" s="49">
        <v>0.060458</v>
      </c>
      <c r="AA59" s="48">
        <f t="shared" si="6"/>
        <v>0</v>
      </c>
      <c r="AB59" s="59">
        <f t="shared" si="7"/>
        <v>7.4898175576</v>
      </c>
    </row>
    <row r="60" spans="1:28" ht="12.75">
      <c r="A60" s="407">
        <v>39</v>
      </c>
      <c r="B60" s="491" t="s">
        <v>847</v>
      </c>
      <c r="C60" s="49">
        <v>1</v>
      </c>
      <c r="D60" s="49"/>
      <c r="E60" s="49"/>
      <c r="F60" s="375">
        <v>36.8</v>
      </c>
      <c r="G60" s="376">
        <v>1</v>
      </c>
      <c r="H60" s="352"/>
      <c r="I60" s="374">
        <v>1.5493</v>
      </c>
      <c r="J60" s="49">
        <v>0.0421</v>
      </c>
      <c r="K60" s="49">
        <f t="shared" si="8"/>
        <v>0</v>
      </c>
      <c r="L60" s="49">
        <v>8</v>
      </c>
      <c r="M60" s="48">
        <f t="shared" si="0"/>
        <v>12.394239999999998</v>
      </c>
      <c r="N60" s="399">
        <f t="shared" si="1"/>
        <v>0</v>
      </c>
      <c r="O60" s="48">
        <f t="shared" si="2"/>
        <v>0</v>
      </c>
      <c r="P60" s="59">
        <f t="shared" si="3"/>
        <v>12.394239999999998</v>
      </c>
      <c r="Q60" s="400">
        <v>1</v>
      </c>
      <c r="R60" s="49"/>
      <c r="S60" s="375">
        <v>0.8</v>
      </c>
      <c r="T60" s="375"/>
      <c r="U60" s="49"/>
      <c r="V60" s="49">
        <v>8</v>
      </c>
      <c r="W60" s="49"/>
      <c r="X60" s="49">
        <f t="shared" si="4"/>
        <v>6.4</v>
      </c>
      <c r="Y60" s="49">
        <f t="shared" si="5"/>
        <v>6.4</v>
      </c>
      <c r="Z60" s="49">
        <v>0.060458</v>
      </c>
      <c r="AA60" s="48">
        <f t="shared" si="6"/>
        <v>0.38693120000000003</v>
      </c>
      <c r="AB60" s="59">
        <f t="shared" si="7"/>
        <v>12.781171199999998</v>
      </c>
    </row>
    <row r="61" spans="1:28" ht="12.75">
      <c r="A61" s="407">
        <v>40</v>
      </c>
      <c r="B61" s="491" t="s">
        <v>877</v>
      </c>
      <c r="C61" s="49">
        <v>1</v>
      </c>
      <c r="D61" s="49"/>
      <c r="E61" s="49"/>
      <c r="F61" s="375">
        <v>65.4</v>
      </c>
      <c r="G61" s="376">
        <v>3</v>
      </c>
      <c r="H61" s="352"/>
      <c r="I61" s="374">
        <v>2.7533</v>
      </c>
      <c r="J61" s="49">
        <v>0.0421</v>
      </c>
      <c r="K61" s="49">
        <f t="shared" si="8"/>
        <v>0</v>
      </c>
      <c r="L61" s="49">
        <v>8</v>
      </c>
      <c r="M61" s="48">
        <f t="shared" si="0"/>
        <v>22.02672</v>
      </c>
      <c r="N61" s="399">
        <f t="shared" si="1"/>
        <v>0</v>
      </c>
      <c r="O61" s="48">
        <f t="shared" si="2"/>
        <v>0</v>
      </c>
      <c r="P61" s="59">
        <f t="shared" si="3"/>
        <v>22.02672</v>
      </c>
      <c r="Q61" s="401"/>
      <c r="R61" s="49"/>
      <c r="S61" s="48"/>
      <c r="T61" s="48"/>
      <c r="U61" s="49"/>
      <c r="V61" s="49"/>
      <c r="W61" s="49"/>
      <c r="X61" s="49">
        <f t="shared" si="4"/>
        <v>0</v>
      </c>
      <c r="Y61" s="49">
        <f t="shared" si="5"/>
        <v>0</v>
      </c>
      <c r="Z61" s="49">
        <v>0.060458</v>
      </c>
      <c r="AA61" s="48">
        <f t="shared" si="6"/>
        <v>0</v>
      </c>
      <c r="AB61" s="59">
        <f t="shared" si="7"/>
        <v>22.02672</v>
      </c>
    </row>
    <row r="62" spans="1:28" ht="12.75">
      <c r="A62" s="407">
        <v>41</v>
      </c>
      <c r="B62" s="491" t="s">
        <v>876</v>
      </c>
      <c r="C62" s="49">
        <v>1</v>
      </c>
      <c r="D62" s="49"/>
      <c r="E62" s="49"/>
      <c r="F62" s="375">
        <v>88.5</v>
      </c>
      <c r="G62" s="376">
        <v>2</v>
      </c>
      <c r="H62" s="352"/>
      <c r="I62" s="374">
        <v>3.7259</v>
      </c>
      <c r="J62" s="49">
        <v>0.0421</v>
      </c>
      <c r="K62" s="49">
        <f t="shared" si="8"/>
        <v>0</v>
      </c>
      <c r="L62" s="49">
        <v>8</v>
      </c>
      <c r="M62" s="48">
        <f t="shared" si="0"/>
        <v>29.8068</v>
      </c>
      <c r="N62" s="399">
        <f t="shared" si="1"/>
        <v>0</v>
      </c>
      <c r="O62" s="48">
        <f t="shared" si="2"/>
        <v>0</v>
      </c>
      <c r="P62" s="59">
        <f t="shared" si="3"/>
        <v>29.8068</v>
      </c>
      <c r="Q62" s="401"/>
      <c r="R62" s="49"/>
      <c r="S62" s="48"/>
      <c r="T62" s="48"/>
      <c r="U62" s="49"/>
      <c r="V62" s="49"/>
      <c r="W62" s="49"/>
      <c r="X62" s="49">
        <f t="shared" si="4"/>
        <v>0</v>
      </c>
      <c r="Y62" s="49">
        <f t="shared" si="5"/>
        <v>0</v>
      </c>
      <c r="Z62" s="49">
        <v>0.060458</v>
      </c>
      <c r="AA62" s="48">
        <f t="shared" si="6"/>
        <v>0</v>
      </c>
      <c r="AB62" s="59">
        <f t="shared" si="7"/>
        <v>29.8068</v>
      </c>
    </row>
    <row r="63" spans="1:28" ht="12.75">
      <c r="A63" s="407">
        <v>42</v>
      </c>
      <c r="B63" s="491" t="s">
        <v>848</v>
      </c>
      <c r="C63" s="49">
        <v>1</v>
      </c>
      <c r="D63" s="49"/>
      <c r="E63" s="49"/>
      <c r="F63" s="375">
        <v>73.9</v>
      </c>
      <c r="G63" s="376">
        <v>2</v>
      </c>
      <c r="H63" s="352"/>
      <c r="I63" s="374">
        <v>3.1112</v>
      </c>
      <c r="J63" s="49">
        <v>0.0421</v>
      </c>
      <c r="K63" s="49">
        <f t="shared" si="8"/>
        <v>0</v>
      </c>
      <c r="L63" s="49">
        <v>8</v>
      </c>
      <c r="M63" s="48">
        <f t="shared" si="0"/>
        <v>24.88952</v>
      </c>
      <c r="N63" s="399">
        <f t="shared" si="1"/>
        <v>0</v>
      </c>
      <c r="O63" s="48">
        <f t="shared" si="2"/>
        <v>0</v>
      </c>
      <c r="P63" s="59">
        <f t="shared" si="3"/>
        <v>24.88952</v>
      </c>
      <c r="Q63" s="400">
        <v>2</v>
      </c>
      <c r="R63" s="49"/>
      <c r="S63" s="375">
        <v>1.4453</v>
      </c>
      <c r="T63" s="48"/>
      <c r="U63" s="49"/>
      <c r="V63" s="49">
        <v>8</v>
      </c>
      <c r="W63" s="49"/>
      <c r="X63" s="49">
        <f t="shared" si="4"/>
        <v>11.5624</v>
      </c>
      <c r="Y63" s="49">
        <f t="shared" si="5"/>
        <v>11.5624</v>
      </c>
      <c r="Z63" s="49">
        <v>0.060458</v>
      </c>
      <c r="AA63" s="48">
        <f t="shared" si="6"/>
        <v>0.6990395792</v>
      </c>
      <c r="AB63" s="59">
        <f t="shared" si="7"/>
        <v>25.588559579200002</v>
      </c>
    </row>
    <row r="64" spans="1:28" ht="12.75">
      <c r="A64" s="407">
        <v>43</v>
      </c>
      <c r="B64" s="491" t="s">
        <v>849</v>
      </c>
      <c r="C64" s="49">
        <v>1</v>
      </c>
      <c r="D64" s="49"/>
      <c r="E64" s="49"/>
      <c r="F64" s="375">
        <v>121.7</v>
      </c>
      <c r="G64" s="376">
        <v>5</v>
      </c>
      <c r="H64" s="352"/>
      <c r="I64" s="374">
        <v>5.1236</v>
      </c>
      <c r="J64" s="49">
        <v>0.0421</v>
      </c>
      <c r="K64" s="49">
        <f t="shared" si="8"/>
        <v>0</v>
      </c>
      <c r="L64" s="49">
        <v>8</v>
      </c>
      <c r="M64" s="48">
        <f t="shared" si="0"/>
        <v>40.98856</v>
      </c>
      <c r="N64" s="399">
        <f t="shared" si="1"/>
        <v>0</v>
      </c>
      <c r="O64" s="48">
        <f t="shared" si="2"/>
        <v>0</v>
      </c>
      <c r="P64" s="59">
        <f t="shared" si="3"/>
        <v>40.98856</v>
      </c>
      <c r="Q64" s="401"/>
      <c r="R64" s="49"/>
      <c r="S64" s="48"/>
      <c r="T64" s="48"/>
      <c r="U64" s="49"/>
      <c r="V64" s="49"/>
      <c r="W64" s="49"/>
      <c r="X64" s="49">
        <f t="shared" si="4"/>
        <v>0</v>
      </c>
      <c r="Y64" s="49">
        <f t="shared" si="5"/>
        <v>0</v>
      </c>
      <c r="Z64" s="49">
        <v>0.060458</v>
      </c>
      <c r="AA64" s="48">
        <f t="shared" si="6"/>
        <v>0</v>
      </c>
      <c r="AB64" s="59">
        <f t="shared" si="7"/>
        <v>40.98856</v>
      </c>
    </row>
    <row r="65" spans="1:28" ht="12.75">
      <c r="A65" s="407">
        <v>44</v>
      </c>
      <c r="B65" s="491" t="s">
        <v>850</v>
      </c>
      <c r="C65" s="49">
        <v>1</v>
      </c>
      <c r="D65" s="49"/>
      <c r="E65" s="49">
        <v>1</v>
      </c>
      <c r="F65" s="377">
        <v>81.6</v>
      </c>
      <c r="G65" s="357">
        <v>4</v>
      </c>
      <c r="H65" s="378">
        <v>0.5604</v>
      </c>
      <c r="I65" s="353"/>
      <c r="J65" s="49"/>
      <c r="K65" s="49">
        <f t="shared" si="8"/>
        <v>0.00686764705882353</v>
      </c>
      <c r="L65" s="49">
        <v>8</v>
      </c>
      <c r="M65" s="48">
        <f t="shared" si="0"/>
        <v>0</v>
      </c>
      <c r="N65" s="399">
        <f t="shared" si="1"/>
        <v>4.4832</v>
      </c>
      <c r="O65" s="48">
        <f t="shared" si="2"/>
        <v>3.1093368096</v>
      </c>
      <c r="P65" s="59">
        <f t="shared" si="3"/>
        <v>3.1093368096</v>
      </c>
      <c r="Q65" s="401"/>
      <c r="R65" s="49"/>
      <c r="S65" s="48"/>
      <c r="T65" s="48"/>
      <c r="U65" s="49"/>
      <c r="V65" s="49"/>
      <c r="W65" s="49"/>
      <c r="X65" s="49">
        <f t="shared" si="4"/>
        <v>0</v>
      </c>
      <c r="Y65" s="49">
        <f t="shared" si="5"/>
        <v>0</v>
      </c>
      <c r="Z65" s="49">
        <v>0.060458</v>
      </c>
      <c r="AA65" s="48">
        <f t="shared" si="6"/>
        <v>0</v>
      </c>
      <c r="AB65" s="59">
        <f t="shared" si="7"/>
        <v>3.1093368096</v>
      </c>
    </row>
    <row r="66" spans="1:28" ht="12.75">
      <c r="A66" s="407">
        <v>45</v>
      </c>
      <c r="B66" s="491" t="s">
        <v>851</v>
      </c>
      <c r="C66" s="49">
        <v>1</v>
      </c>
      <c r="D66" s="49"/>
      <c r="E66" s="49"/>
      <c r="F66" s="377">
        <v>81.9</v>
      </c>
      <c r="G66" s="357">
        <v>1</v>
      </c>
      <c r="H66" s="353"/>
      <c r="I66" s="378">
        <v>3.448</v>
      </c>
      <c r="J66" s="49">
        <v>0.0421</v>
      </c>
      <c r="K66" s="49">
        <f t="shared" si="8"/>
        <v>0</v>
      </c>
      <c r="L66" s="49">
        <v>8</v>
      </c>
      <c r="M66" s="48">
        <f t="shared" si="0"/>
        <v>27.583920000000003</v>
      </c>
      <c r="N66" s="399">
        <f t="shared" si="1"/>
        <v>0</v>
      </c>
      <c r="O66" s="48">
        <f t="shared" si="2"/>
        <v>0</v>
      </c>
      <c r="P66" s="59">
        <f t="shared" si="3"/>
        <v>27.583920000000003</v>
      </c>
      <c r="Q66" s="401"/>
      <c r="R66" s="49"/>
      <c r="S66" s="48"/>
      <c r="T66" s="48"/>
      <c r="U66" s="49"/>
      <c r="V66" s="49"/>
      <c r="W66" s="49"/>
      <c r="X66" s="49">
        <f t="shared" si="4"/>
        <v>0</v>
      </c>
      <c r="Y66" s="49">
        <f t="shared" si="5"/>
        <v>0</v>
      </c>
      <c r="Z66" s="49">
        <v>0.060458</v>
      </c>
      <c r="AA66" s="48">
        <f t="shared" si="6"/>
        <v>0</v>
      </c>
      <c r="AB66" s="59">
        <f t="shared" si="7"/>
        <v>27.583920000000003</v>
      </c>
    </row>
    <row r="67" spans="1:28" ht="12.75">
      <c r="A67" s="407">
        <v>46</v>
      </c>
      <c r="B67" s="491" t="s">
        <v>852</v>
      </c>
      <c r="C67" s="49">
        <v>1</v>
      </c>
      <c r="D67" s="49"/>
      <c r="E67" s="49">
        <v>1</v>
      </c>
      <c r="F67" s="377">
        <v>75.5</v>
      </c>
      <c r="G67" s="357">
        <v>2</v>
      </c>
      <c r="H67" s="378">
        <v>2.963</v>
      </c>
      <c r="I67" s="353"/>
      <c r="J67" s="49"/>
      <c r="K67" s="49">
        <f t="shared" si="8"/>
        <v>0.03924503311258278</v>
      </c>
      <c r="L67" s="49">
        <v>8</v>
      </c>
      <c r="M67" s="48">
        <f t="shared" si="0"/>
        <v>0</v>
      </c>
      <c r="N67" s="399">
        <f t="shared" si="1"/>
        <v>23.704</v>
      </c>
      <c r="O67" s="48">
        <f t="shared" si="2"/>
        <v>16.439980312</v>
      </c>
      <c r="P67" s="59">
        <f t="shared" si="3"/>
        <v>16.439980312</v>
      </c>
      <c r="Q67" s="401"/>
      <c r="R67" s="49"/>
      <c r="S67" s="48"/>
      <c r="T67" s="48"/>
      <c r="U67" s="49"/>
      <c r="V67" s="49"/>
      <c r="W67" s="49"/>
      <c r="X67" s="49">
        <f t="shared" si="4"/>
        <v>0</v>
      </c>
      <c r="Y67" s="49">
        <f t="shared" si="5"/>
        <v>0</v>
      </c>
      <c r="Z67" s="49">
        <v>0.060458</v>
      </c>
      <c r="AA67" s="48">
        <f t="shared" si="6"/>
        <v>0</v>
      </c>
      <c r="AB67" s="59">
        <f t="shared" si="7"/>
        <v>16.439980312</v>
      </c>
    </row>
    <row r="68" spans="1:28" ht="12.75">
      <c r="A68" s="407">
        <v>47</v>
      </c>
      <c r="B68" s="491" t="s">
        <v>853</v>
      </c>
      <c r="C68" s="49">
        <v>1</v>
      </c>
      <c r="D68" s="49"/>
      <c r="E68" s="49"/>
      <c r="F68" s="377">
        <v>79.3</v>
      </c>
      <c r="G68" s="357">
        <v>1</v>
      </c>
      <c r="H68" s="353"/>
      <c r="I68" s="378">
        <v>3.3385</v>
      </c>
      <c r="J68" s="49">
        <v>0.0421</v>
      </c>
      <c r="K68" s="49">
        <f t="shared" si="8"/>
        <v>0</v>
      </c>
      <c r="L68" s="49">
        <v>8</v>
      </c>
      <c r="M68" s="48">
        <f t="shared" si="0"/>
        <v>26.708239999999996</v>
      </c>
      <c r="N68" s="399">
        <f t="shared" si="1"/>
        <v>0</v>
      </c>
      <c r="O68" s="48">
        <f t="shared" si="2"/>
        <v>0</v>
      </c>
      <c r="P68" s="59">
        <f t="shared" si="3"/>
        <v>26.708239999999996</v>
      </c>
      <c r="Q68" s="402">
        <v>1</v>
      </c>
      <c r="R68" s="49"/>
      <c r="S68" s="48"/>
      <c r="T68" s="48"/>
      <c r="U68" s="49"/>
      <c r="V68" s="49"/>
      <c r="W68" s="49"/>
      <c r="X68" s="49">
        <f t="shared" si="4"/>
        <v>0</v>
      </c>
      <c r="Y68" s="49">
        <f t="shared" si="5"/>
        <v>0</v>
      </c>
      <c r="Z68" s="49">
        <v>0.060458</v>
      </c>
      <c r="AA68" s="48">
        <f t="shared" si="6"/>
        <v>0</v>
      </c>
      <c r="AB68" s="59">
        <f t="shared" si="7"/>
        <v>26.708239999999996</v>
      </c>
    </row>
    <row r="69" spans="1:28" ht="12.75">
      <c r="A69" s="407">
        <v>48</v>
      </c>
      <c r="B69" s="491" t="s">
        <v>854</v>
      </c>
      <c r="C69" s="49">
        <v>1</v>
      </c>
      <c r="D69" s="49"/>
      <c r="E69" s="49"/>
      <c r="F69" s="375">
        <v>115.9</v>
      </c>
      <c r="G69" s="376">
        <v>3</v>
      </c>
      <c r="H69" s="352"/>
      <c r="I69" s="374">
        <v>4.8794</v>
      </c>
      <c r="J69" s="49">
        <v>0.0421</v>
      </c>
      <c r="K69" s="49">
        <f t="shared" si="8"/>
        <v>0</v>
      </c>
      <c r="L69" s="49">
        <v>8</v>
      </c>
      <c r="M69" s="48">
        <f t="shared" si="0"/>
        <v>39.03512</v>
      </c>
      <c r="N69" s="399">
        <f t="shared" si="1"/>
        <v>0</v>
      </c>
      <c r="O69" s="48">
        <f t="shared" si="2"/>
        <v>0</v>
      </c>
      <c r="P69" s="59">
        <f t="shared" si="3"/>
        <v>39.03512</v>
      </c>
      <c r="Q69" s="400">
        <v>3</v>
      </c>
      <c r="R69" s="49"/>
      <c r="S69" s="375"/>
      <c r="T69" s="375"/>
      <c r="U69" s="49"/>
      <c r="V69" s="49"/>
      <c r="W69" s="49"/>
      <c r="X69" s="49">
        <f t="shared" si="4"/>
        <v>0</v>
      </c>
      <c r="Y69" s="49">
        <f t="shared" si="5"/>
        <v>0</v>
      </c>
      <c r="Z69" s="49">
        <v>0.060458</v>
      </c>
      <c r="AA69" s="48">
        <f t="shared" si="6"/>
        <v>0</v>
      </c>
      <c r="AB69" s="59">
        <f t="shared" si="7"/>
        <v>39.03512</v>
      </c>
    </row>
    <row r="70" spans="1:28" ht="12.75">
      <c r="A70" s="407">
        <v>49</v>
      </c>
      <c r="B70" s="491" t="s">
        <v>855</v>
      </c>
      <c r="C70" s="49">
        <v>1</v>
      </c>
      <c r="D70" s="49"/>
      <c r="E70" s="49"/>
      <c r="F70" s="377">
        <v>56</v>
      </c>
      <c r="G70" s="357">
        <v>2</v>
      </c>
      <c r="H70" s="353"/>
      <c r="I70" s="378">
        <v>2.3576</v>
      </c>
      <c r="J70" s="49">
        <v>0.0421</v>
      </c>
      <c r="K70" s="49">
        <f t="shared" si="8"/>
        <v>0</v>
      </c>
      <c r="L70" s="49">
        <v>8</v>
      </c>
      <c r="M70" s="48">
        <f t="shared" si="0"/>
        <v>18.860799999999998</v>
      </c>
      <c r="N70" s="399">
        <f t="shared" si="1"/>
        <v>0</v>
      </c>
      <c r="O70" s="48">
        <f t="shared" si="2"/>
        <v>0</v>
      </c>
      <c r="P70" s="59">
        <f t="shared" si="3"/>
        <v>18.860799999999998</v>
      </c>
      <c r="Q70" s="400">
        <v>2</v>
      </c>
      <c r="R70" s="49"/>
      <c r="S70" s="375">
        <v>1.037</v>
      </c>
      <c r="T70" s="375"/>
      <c r="U70" s="49"/>
      <c r="V70" s="49">
        <v>8</v>
      </c>
      <c r="W70" s="49"/>
      <c r="X70" s="49">
        <f t="shared" si="4"/>
        <v>8.296</v>
      </c>
      <c r="Y70" s="49">
        <f t="shared" si="5"/>
        <v>8.296</v>
      </c>
      <c r="Z70" s="49">
        <v>0.060458</v>
      </c>
      <c r="AA70" s="48">
        <f t="shared" si="6"/>
        <v>0.5015595679999999</v>
      </c>
      <c r="AB70" s="59">
        <f t="shared" si="7"/>
        <v>19.362359568</v>
      </c>
    </row>
    <row r="71" spans="1:28" ht="12.75">
      <c r="A71" s="407">
        <v>50</v>
      </c>
      <c r="B71" s="491" t="s">
        <v>856</v>
      </c>
      <c r="C71" s="49">
        <v>1</v>
      </c>
      <c r="D71" s="49"/>
      <c r="E71" s="49">
        <v>1</v>
      </c>
      <c r="F71" s="377">
        <v>62.3</v>
      </c>
      <c r="G71" s="357">
        <v>1</v>
      </c>
      <c r="H71" s="378">
        <v>2.601</v>
      </c>
      <c r="I71" s="353"/>
      <c r="J71" s="49"/>
      <c r="K71" s="49">
        <f t="shared" si="8"/>
        <v>0.04174959871589085</v>
      </c>
      <c r="L71" s="49">
        <v>8</v>
      </c>
      <c r="M71" s="48">
        <f t="shared" si="0"/>
        <v>0</v>
      </c>
      <c r="N71" s="399">
        <f t="shared" si="1"/>
        <v>20.808</v>
      </c>
      <c r="O71" s="48">
        <f t="shared" si="2"/>
        <v>14.431450823999999</v>
      </c>
      <c r="P71" s="59">
        <f t="shared" si="3"/>
        <v>14.431450823999999</v>
      </c>
      <c r="Q71" s="401"/>
      <c r="R71" s="49"/>
      <c r="S71" s="48"/>
      <c r="T71" s="48"/>
      <c r="U71" s="49"/>
      <c r="V71" s="49"/>
      <c r="W71" s="49"/>
      <c r="X71" s="49">
        <f t="shared" si="4"/>
        <v>0</v>
      </c>
      <c r="Y71" s="49">
        <f t="shared" si="5"/>
        <v>0</v>
      </c>
      <c r="Z71" s="49">
        <v>0.060458</v>
      </c>
      <c r="AA71" s="48">
        <f t="shared" si="6"/>
        <v>0</v>
      </c>
      <c r="AB71" s="59">
        <f t="shared" si="7"/>
        <v>14.431450823999999</v>
      </c>
    </row>
    <row r="72" spans="1:28" ht="12.75">
      <c r="A72" s="407">
        <v>51</v>
      </c>
      <c r="B72" s="491" t="s">
        <v>857</v>
      </c>
      <c r="C72" s="49">
        <v>1</v>
      </c>
      <c r="D72" s="49"/>
      <c r="E72" s="49"/>
      <c r="F72" s="375">
        <v>194.4</v>
      </c>
      <c r="G72" s="376">
        <v>3</v>
      </c>
      <c r="H72" s="352"/>
      <c r="I72" s="374">
        <v>8.1842</v>
      </c>
      <c r="J72" s="49">
        <v>0.0421</v>
      </c>
      <c r="K72" s="49">
        <f t="shared" si="8"/>
        <v>0</v>
      </c>
      <c r="L72" s="49">
        <v>8</v>
      </c>
      <c r="M72" s="48">
        <f t="shared" si="0"/>
        <v>65.47391999999999</v>
      </c>
      <c r="N72" s="399">
        <f t="shared" si="1"/>
        <v>0</v>
      </c>
      <c r="O72" s="48">
        <f t="shared" si="2"/>
        <v>0</v>
      </c>
      <c r="P72" s="59">
        <f t="shared" si="3"/>
        <v>65.47391999999999</v>
      </c>
      <c r="Q72" s="402">
        <v>1</v>
      </c>
      <c r="R72" s="49">
        <v>1</v>
      </c>
      <c r="S72" s="377"/>
      <c r="T72" s="377">
        <v>3.66</v>
      </c>
      <c r="U72" s="49">
        <v>3.66</v>
      </c>
      <c r="V72" s="49">
        <v>8</v>
      </c>
      <c r="W72" s="49">
        <f>R72*U72*V72</f>
        <v>29.28</v>
      </c>
      <c r="X72" s="49">
        <f t="shared" si="4"/>
        <v>0</v>
      </c>
      <c r="Y72" s="49">
        <f t="shared" si="5"/>
        <v>29.28</v>
      </c>
      <c r="Z72" s="49">
        <v>0.060458</v>
      </c>
      <c r="AA72" s="48">
        <f t="shared" si="6"/>
        <v>1.77021024</v>
      </c>
      <c r="AB72" s="59">
        <f t="shared" si="7"/>
        <v>67.24413023999999</v>
      </c>
    </row>
    <row r="73" spans="1:28" ht="12.75">
      <c r="A73" s="407">
        <v>52</v>
      </c>
      <c r="B73" s="491" t="s">
        <v>858</v>
      </c>
      <c r="C73" s="49">
        <v>1</v>
      </c>
      <c r="D73" s="49"/>
      <c r="E73" s="49"/>
      <c r="F73" s="375">
        <v>128</v>
      </c>
      <c r="G73" s="376">
        <v>3</v>
      </c>
      <c r="H73" s="352"/>
      <c r="I73" s="374">
        <v>5.3888</v>
      </c>
      <c r="J73" s="49">
        <v>0.0421</v>
      </c>
      <c r="K73" s="49">
        <f t="shared" si="8"/>
        <v>0</v>
      </c>
      <c r="L73" s="49">
        <v>8</v>
      </c>
      <c r="M73" s="48">
        <f t="shared" si="0"/>
        <v>43.1104</v>
      </c>
      <c r="N73" s="399">
        <f t="shared" si="1"/>
        <v>0</v>
      </c>
      <c r="O73" s="48">
        <f t="shared" si="2"/>
        <v>0</v>
      </c>
      <c r="P73" s="59">
        <f t="shared" si="3"/>
        <v>43.1104</v>
      </c>
      <c r="Q73" s="400">
        <v>3</v>
      </c>
      <c r="R73" s="49">
        <v>1</v>
      </c>
      <c r="S73" s="375">
        <v>3.0178</v>
      </c>
      <c r="T73" s="375">
        <v>3.15</v>
      </c>
      <c r="U73" s="49">
        <v>3.15</v>
      </c>
      <c r="V73" s="49">
        <v>8</v>
      </c>
      <c r="W73" s="49">
        <f>R73*U73*V73</f>
        <v>25.2</v>
      </c>
      <c r="X73" s="49">
        <f t="shared" si="4"/>
        <v>24.1424</v>
      </c>
      <c r="Y73" s="49">
        <f t="shared" si="5"/>
        <v>49.3424</v>
      </c>
      <c r="Z73" s="49">
        <v>0.060458</v>
      </c>
      <c r="AA73" s="48">
        <f t="shared" si="6"/>
        <v>2.9831428192</v>
      </c>
      <c r="AB73" s="59">
        <f t="shared" si="7"/>
        <v>46.093542819199996</v>
      </c>
    </row>
    <row r="74" spans="1:28" ht="12.75">
      <c r="A74" s="407">
        <v>53</v>
      </c>
      <c r="B74" s="491" t="s">
        <v>859</v>
      </c>
      <c r="C74" s="49">
        <v>1</v>
      </c>
      <c r="D74" s="49"/>
      <c r="E74" s="49"/>
      <c r="F74" s="375">
        <v>121.4</v>
      </c>
      <c r="G74" s="376">
        <v>3</v>
      </c>
      <c r="H74" s="352"/>
      <c r="I74" s="374">
        <v>5.1109</v>
      </c>
      <c r="J74" s="49">
        <v>0.0421</v>
      </c>
      <c r="K74" s="49">
        <f t="shared" si="8"/>
        <v>0</v>
      </c>
      <c r="L74" s="49">
        <v>8</v>
      </c>
      <c r="M74" s="48">
        <f t="shared" si="0"/>
        <v>40.88752</v>
      </c>
      <c r="N74" s="399">
        <f t="shared" si="1"/>
        <v>0</v>
      </c>
      <c r="O74" s="48">
        <f t="shared" si="2"/>
        <v>0</v>
      </c>
      <c r="P74" s="59">
        <f t="shared" si="3"/>
        <v>40.88752</v>
      </c>
      <c r="Q74" s="400">
        <v>3</v>
      </c>
      <c r="R74" s="49">
        <v>1</v>
      </c>
      <c r="S74" s="375">
        <v>5.75</v>
      </c>
      <c r="T74" s="375">
        <v>3.66</v>
      </c>
      <c r="U74" s="49">
        <v>3.66</v>
      </c>
      <c r="V74" s="49">
        <v>8</v>
      </c>
      <c r="W74" s="49">
        <f>R74*U74*V74</f>
        <v>29.28</v>
      </c>
      <c r="X74" s="49">
        <f t="shared" si="4"/>
        <v>46</v>
      </c>
      <c r="Y74" s="49">
        <f t="shared" si="5"/>
        <v>75.28</v>
      </c>
      <c r="Z74" s="49">
        <v>0.060458</v>
      </c>
      <c r="AA74" s="48">
        <f t="shared" si="6"/>
        <v>4.55127824</v>
      </c>
      <c r="AB74" s="59">
        <f t="shared" si="7"/>
        <v>45.438798240000004</v>
      </c>
    </row>
    <row r="75" spans="1:28" ht="12.75">
      <c r="A75" s="407">
        <v>54</v>
      </c>
      <c r="B75" s="491" t="s">
        <v>860</v>
      </c>
      <c r="C75" s="49">
        <v>1</v>
      </c>
      <c r="D75" s="49"/>
      <c r="E75" s="49"/>
      <c r="F75" s="375">
        <v>151.2</v>
      </c>
      <c r="G75" s="376">
        <v>5</v>
      </c>
      <c r="H75" s="352"/>
      <c r="I75" s="374">
        <v>6.3655</v>
      </c>
      <c r="J75" s="49">
        <v>0.0421</v>
      </c>
      <c r="K75" s="49">
        <f t="shared" si="8"/>
        <v>0</v>
      </c>
      <c r="L75" s="49">
        <v>8</v>
      </c>
      <c r="M75" s="48">
        <f t="shared" si="0"/>
        <v>50.92415999999999</v>
      </c>
      <c r="N75" s="399">
        <f t="shared" si="1"/>
        <v>0</v>
      </c>
      <c r="O75" s="48">
        <f t="shared" si="2"/>
        <v>0</v>
      </c>
      <c r="P75" s="59">
        <f t="shared" si="3"/>
        <v>50.92415999999999</v>
      </c>
      <c r="Q75" s="402"/>
      <c r="R75" s="49"/>
      <c r="S75" s="377"/>
      <c r="T75" s="377"/>
      <c r="U75" s="49"/>
      <c r="V75" s="49"/>
      <c r="W75" s="49"/>
      <c r="X75" s="49">
        <f t="shared" si="4"/>
        <v>0</v>
      </c>
      <c r="Y75" s="49">
        <f t="shared" si="5"/>
        <v>0</v>
      </c>
      <c r="Z75" s="49">
        <v>0.060458</v>
      </c>
      <c r="AA75" s="48">
        <f t="shared" si="6"/>
        <v>0</v>
      </c>
      <c r="AB75" s="59">
        <f t="shared" si="7"/>
        <v>50.92415999999999</v>
      </c>
    </row>
    <row r="76" spans="1:28" ht="12.75">
      <c r="A76" s="407">
        <v>55</v>
      </c>
      <c r="B76" s="491" t="s">
        <v>861</v>
      </c>
      <c r="C76" s="49">
        <v>1</v>
      </c>
      <c r="D76" s="49"/>
      <c r="E76" s="49">
        <v>1</v>
      </c>
      <c r="F76" s="375">
        <v>167.8</v>
      </c>
      <c r="G76" s="376">
        <v>2</v>
      </c>
      <c r="H76" s="374">
        <v>8.4134</v>
      </c>
      <c r="I76" s="352"/>
      <c r="J76" s="49"/>
      <c r="K76" s="49">
        <f t="shared" si="8"/>
        <v>0.05013945172824791</v>
      </c>
      <c r="L76" s="49">
        <v>8</v>
      </c>
      <c r="M76" s="48">
        <f t="shared" si="0"/>
        <v>0</v>
      </c>
      <c r="N76" s="399">
        <f t="shared" si="1"/>
        <v>67.3072</v>
      </c>
      <c r="O76" s="48">
        <f t="shared" si="2"/>
        <v>46.681110481599994</v>
      </c>
      <c r="P76" s="59">
        <f t="shared" si="3"/>
        <v>46.681110481599994</v>
      </c>
      <c r="Q76" s="401"/>
      <c r="R76" s="49"/>
      <c r="S76" s="48"/>
      <c r="T76" s="48"/>
      <c r="U76" s="49"/>
      <c r="V76" s="49"/>
      <c r="W76" s="49"/>
      <c r="X76" s="49">
        <f t="shared" si="4"/>
        <v>0</v>
      </c>
      <c r="Y76" s="49">
        <f t="shared" si="5"/>
        <v>0</v>
      </c>
      <c r="Z76" s="49">
        <v>0.060458</v>
      </c>
      <c r="AA76" s="48">
        <f t="shared" si="6"/>
        <v>0</v>
      </c>
      <c r="AB76" s="59">
        <f t="shared" si="7"/>
        <v>46.681110481599994</v>
      </c>
    </row>
    <row r="77" spans="1:28" ht="12.75">
      <c r="A77" s="407">
        <v>56</v>
      </c>
      <c r="B77" s="491" t="s">
        <v>862</v>
      </c>
      <c r="C77" s="49">
        <v>1</v>
      </c>
      <c r="D77" s="49"/>
      <c r="E77" s="49"/>
      <c r="F77" s="375">
        <v>137.23</v>
      </c>
      <c r="G77" s="376">
        <v>5</v>
      </c>
      <c r="H77" s="352"/>
      <c r="I77" s="374">
        <v>5.7774</v>
      </c>
      <c r="J77" s="49">
        <v>0.0421</v>
      </c>
      <c r="K77" s="49">
        <f t="shared" si="8"/>
        <v>0</v>
      </c>
      <c r="L77" s="49">
        <v>8</v>
      </c>
      <c r="M77" s="48">
        <f t="shared" si="0"/>
        <v>46.219063999999996</v>
      </c>
      <c r="N77" s="399">
        <f t="shared" si="1"/>
        <v>0</v>
      </c>
      <c r="O77" s="48">
        <f t="shared" si="2"/>
        <v>0</v>
      </c>
      <c r="P77" s="59">
        <f t="shared" si="3"/>
        <v>46.219063999999996</v>
      </c>
      <c r="Q77" s="402">
        <v>3</v>
      </c>
      <c r="R77" s="49"/>
      <c r="S77" s="377">
        <v>2</v>
      </c>
      <c r="T77" s="377"/>
      <c r="U77" s="49"/>
      <c r="V77" s="49">
        <v>8</v>
      </c>
      <c r="W77" s="49"/>
      <c r="X77" s="49">
        <f t="shared" si="4"/>
        <v>16</v>
      </c>
      <c r="Y77" s="49">
        <f t="shared" si="5"/>
        <v>16</v>
      </c>
      <c r="Z77" s="49">
        <v>0.060458</v>
      </c>
      <c r="AA77" s="48">
        <f t="shared" si="6"/>
        <v>0.967328</v>
      </c>
      <c r="AB77" s="59">
        <f t="shared" si="7"/>
        <v>47.186392</v>
      </c>
    </row>
    <row r="78" spans="1:28" ht="12.75">
      <c r="A78" s="407">
        <v>57</v>
      </c>
      <c r="B78" s="491" t="s">
        <v>863</v>
      </c>
      <c r="C78" s="49">
        <v>1</v>
      </c>
      <c r="D78" s="49"/>
      <c r="E78" s="49"/>
      <c r="F78" s="375">
        <v>173.2</v>
      </c>
      <c r="G78" s="376">
        <v>4</v>
      </c>
      <c r="H78" s="352"/>
      <c r="I78" s="374">
        <v>7.2917</v>
      </c>
      <c r="J78" s="49">
        <v>0.0421</v>
      </c>
      <c r="K78" s="49">
        <f t="shared" si="8"/>
        <v>0</v>
      </c>
      <c r="L78" s="49">
        <v>8</v>
      </c>
      <c r="M78" s="48">
        <f t="shared" si="0"/>
        <v>58.33375999999999</v>
      </c>
      <c r="N78" s="399">
        <f t="shared" si="1"/>
        <v>0</v>
      </c>
      <c r="O78" s="48">
        <f t="shared" si="2"/>
        <v>0</v>
      </c>
      <c r="P78" s="59">
        <f t="shared" si="3"/>
        <v>58.33375999999999</v>
      </c>
      <c r="Q78" s="400">
        <v>4</v>
      </c>
      <c r="R78" s="49">
        <v>2</v>
      </c>
      <c r="S78" s="375"/>
      <c r="T78" s="375">
        <v>7.32</v>
      </c>
      <c r="U78" s="49">
        <v>3.66</v>
      </c>
      <c r="V78" s="49">
        <v>8</v>
      </c>
      <c r="W78" s="49">
        <f>R78*U78*V78</f>
        <v>58.56</v>
      </c>
      <c r="X78" s="49">
        <f t="shared" si="4"/>
        <v>0</v>
      </c>
      <c r="Y78" s="49">
        <f t="shared" si="5"/>
        <v>58.56</v>
      </c>
      <c r="Z78" s="49">
        <v>0.060458</v>
      </c>
      <c r="AA78" s="48">
        <f t="shared" si="6"/>
        <v>3.54042048</v>
      </c>
      <c r="AB78" s="59">
        <f t="shared" si="7"/>
        <v>61.87418047999999</v>
      </c>
    </row>
    <row r="79" spans="1:28" ht="12.75">
      <c r="A79" s="407">
        <v>58</v>
      </c>
      <c r="B79" s="491" t="s">
        <v>864</v>
      </c>
      <c r="C79" s="49">
        <v>1</v>
      </c>
      <c r="D79" s="49"/>
      <c r="E79" s="49"/>
      <c r="F79" s="375">
        <v>81.9</v>
      </c>
      <c r="G79" s="376">
        <v>1</v>
      </c>
      <c r="H79" s="352"/>
      <c r="I79" s="374">
        <v>3.448</v>
      </c>
      <c r="J79" s="49">
        <v>0.0421</v>
      </c>
      <c r="K79" s="49">
        <f t="shared" si="8"/>
        <v>0</v>
      </c>
      <c r="L79" s="49">
        <v>8</v>
      </c>
      <c r="M79" s="48">
        <f t="shared" si="0"/>
        <v>27.583920000000003</v>
      </c>
      <c r="N79" s="399">
        <f t="shared" si="1"/>
        <v>0</v>
      </c>
      <c r="O79" s="48">
        <f t="shared" si="2"/>
        <v>0</v>
      </c>
      <c r="P79" s="59">
        <f t="shared" si="3"/>
        <v>27.583920000000003</v>
      </c>
      <c r="Q79" s="401"/>
      <c r="R79" s="49"/>
      <c r="S79" s="48"/>
      <c r="T79" s="48"/>
      <c r="U79" s="49"/>
      <c r="V79" s="49"/>
      <c r="W79" s="49"/>
      <c r="X79" s="49">
        <f t="shared" si="4"/>
        <v>0</v>
      </c>
      <c r="Y79" s="49">
        <f t="shared" si="5"/>
        <v>0</v>
      </c>
      <c r="Z79" s="49">
        <v>0.060458</v>
      </c>
      <c r="AA79" s="48">
        <f t="shared" si="6"/>
        <v>0</v>
      </c>
      <c r="AB79" s="59">
        <f t="shared" si="7"/>
        <v>27.583920000000003</v>
      </c>
    </row>
    <row r="80" spans="1:28" ht="12.75">
      <c r="A80" s="407">
        <v>59</v>
      </c>
      <c r="B80" s="491" t="s">
        <v>865</v>
      </c>
      <c r="C80" s="49">
        <v>1</v>
      </c>
      <c r="D80" s="49"/>
      <c r="E80" s="49"/>
      <c r="F80" s="375">
        <v>102.7</v>
      </c>
      <c r="G80" s="376">
        <v>2</v>
      </c>
      <c r="H80" s="352"/>
      <c r="I80" s="374">
        <v>4.3237</v>
      </c>
      <c r="J80" s="49">
        <v>0.0421</v>
      </c>
      <c r="K80" s="49">
        <f t="shared" si="8"/>
        <v>0</v>
      </c>
      <c r="L80" s="49">
        <v>8</v>
      </c>
      <c r="M80" s="48">
        <f t="shared" si="0"/>
        <v>34.58936</v>
      </c>
      <c r="N80" s="399">
        <f t="shared" si="1"/>
        <v>0</v>
      </c>
      <c r="O80" s="48">
        <f t="shared" si="2"/>
        <v>0</v>
      </c>
      <c r="P80" s="59">
        <f t="shared" si="3"/>
        <v>34.58936</v>
      </c>
      <c r="Q80" s="400">
        <v>2</v>
      </c>
      <c r="R80" s="49"/>
      <c r="S80" s="48"/>
      <c r="T80" s="48"/>
      <c r="U80" s="49"/>
      <c r="V80" s="49"/>
      <c r="W80" s="49"/>
      <c r="X80" s="49">
        <f t="shared" si="4"/>
        <v>0</v>
      </c>
      <c r="Y80" s="49">
        <f t="shared" si="5"/>
        <v>0</v>
      </c>
      <c r="Z80" s="49">
        <v>0.060458</v>
      </c>
      <c r="AA80" s="48">
        <f t="shared" si="6"/>
        <v>0</v>
      </c>
      <c r="AB80" s="59">
        <f t="shared" si="7"/>
        <v>34.58936</v>
      </c>
    </row>
    <row r="81" spans="1:28" ht="12.75">
      <c r="A81" s="407">
        <v>60</v>
      </c>
      <c r="B81" s="491" t="s">
        <v>878</v>
      </c>
      <c r="C81" s="49">
        <v>1</v>
      </c>
      <c r="D81" s="49"/>
      <c r="E81" s="49">
        <v>1</v>
      </c>
      <c r="F81" s="377">
        <v>79.6</v>
      </c>
      <c r="G81" s="357">
        <v>2</v>
      </c>
      <c r="H81" s="378">
        <v>4.465</v>
      </c>
      <c r="I81" s="353"/>
      <c r="J81" s="49"/>
      <c r="K81" s="49">
        <f t="shared" si="8"/>
        <v>0.05609296482412061</v>
      </c>
      <c r="L81" s="49">
        <v>8</v>
      </c>
      <c r="M81" s="48">
        <f t="shared" si="0"/>
        <v>0</v>
      </c>
      <c r="N81" s="399">
        <f t="shared" si="1"/>
        <v>35.72</v>
      </c>
      <c r="O81" s="48">
        <f t="shared" si="2"/>
        <v>24.77371316</v>
      </c>
      <c r="P81" s="59">
        <f t="shared" si="3"/>
        <v>24.77371316</v>
      </c>
      <c r="Q81" s="402">
        <v>2</v>
      </c>
      <c r="R81" s="49"/>
      <c r="S81" s="377">
        <v>1</v>
      </c>
      <c r="T81" s="377"/>
      <c r="U81" s="49"/>
      <c r="V81" s="49">
        <v>8</v>
      </c>
      <c r="W81" s="49"/>
      <c r="X81" s="49">
        <f t="shared" si="4"/>
        <v>8</v>
      </c>
      <c r="Y81" s="49">
        <f t="shared" si="5"/>
        <v>8</v>
      </c>
      <c r="Z81" s="49">
        <v>0.060458</v>
      </c>
      <c r="AA81" s="48">
        <f t="shared" si="6"/>
        <v>0.483664</v>
      </c>
      <c r="AB81" s="59">
        <f t="shared" si="7"/>
        <v>25.25737716</v>
      </c>
    </row>
    <row r="82" spans="1:28" ht="12.75">
      <c r="A82" s="407">
        <v>61</v>
      </c>
      <c r="B82" s="491" t="s">
        <v>879</v>
      </c>
      <c r="C82" s="49">
        <v>1</v>
      </c>
      <c r="D82" s="49"/>
      <c r="E82" s="49"/>
      <c r="F82" s="377">
        <v>78.3</v>
      </c>
      <c r="G82" s="357">
        <v>2</v>
      </c>
      <c r="H82" s="353"/>
      <c r="I82" s="378">
        <v>3.2964</v>
      </c>
      <c r="J82" s="49">
        <v>0.0421</v>
      </c>
      <c r="K82" s="49">
        <f t="shared" si="8"/>
        <v>0</v>
      </c>
      <c r="L82" s="49">
        <v>8</v>
      </c>
      <c r="M82" s="48">
        <f t="shared" si="0"/>
        <v>26.37144</v>
      </c>
      <c r="N82" s="399">
        <f t="shared" si="1"/>
        <v>0</v>
      </c>
      <c r="O82" s="48">
        <f t="shared" si="2"/>
        <v>0</v>
      </c>
      <c r="P82" s="59">
        <f t="shared" si="3"/>
        <v>26.37144</v>
      </c>
      <c r="Q82" s="402">
        <v>2</v>
      </c>
      <c r="R82" s="49"/>
      <c r="S82" s="377">
        <v>0.7</v>
      </c>
      <c r="T82" s="377"/>
      <c r="U82" s="49"/>
      <c r="V82" s="49">
        <v>8</v>
      </c>
      <c r="W82" s="49"/>
      <c r="X82" s="49">
        <f t="shared" si="4"/>
        <v>5.6</v>
      </c>
      <c r="Y82" s="49">
        <f t="shared" si="5"/>
        <v>5.6</v>
      </c>
      <c r="Z82" s="49">
        <v>0.060458</v>
      </c>
      <c r="AA82" s="48">
        <f t="shared" si="6"/>
        <v>0.33856479999999994</v>
      </c>
      <c r="AB82" s="59">
        <f t="shared" si="7"/>
        <v>26.7100048</v>
      </c>
    </row>
    <row r="83" spans="1:28" ht="12.75">
      <c r="A83" s="407">
        <v>62</v>
      </c>
      <c r="B83" s="491" t="s">
        <v>880</v>
      </c>
      <c r="C83" s="49">
        <v>1</v>
      </c>
      <c r="D83" s="49"/>
      <c r="E83" s="49"/>
      <c r="F83" s="375">
        <v>104.28</v>
      </c>
      <c r="G83" s="376">
        <v>2</v>
      </c>
      <c r="H83" s="352"/>
      <c r="I83" s="374">
        <v>4.3902</v>
      </c>
      <c r="J83" s="49">
        <v>0.0421</v>
      </c>
      <c r="K83" s="49">
        <f t="shared" si="8"/>
        <v>0</v>
      </c>
      <c r="L83" s="49">
        <v>8</v>
      </c>
      <c r="M83" s="48">
        <f t="shared" si="0"/>
        <v>35.121504</v>
      </c>
      <c r="N83" s="399">
        <f t="shared" si="1"/>
        <v>0</v>
      </c>
      <c r="O83" s="48">
        <f t="shared" si="2"/>
        <v>0</v>
      </c>
      <c r="P83" s="59">
        <f t="shared" si="3"/>
        <v>35.121504</v>
      </c>
      <c r="Q83" s="400">
        <v>2</v>
      </c>
      <c r="R83" s="49"/>
      <c r="S83" s="375">
        <v>3</v>
      </c>
      <c r="T83" s="375"/>
      <c r="U83" s="49"/>
      <c r="V83" s="49">
        <v>8</v>
      </c>
      <c r="W83" s="49"/>
      <c r="X83" s="49">
        <f t="shared" si="4"/>
        <v>24</v>
      </c>
      <c r="Y83" s="49">
        <f t="shared" si="5"/>
        <v>24</v>
      </c>
      <c r="Z83" s="49">
        <v>0.060458</v>
      </c>
      <c r="AA83" s="48">
        <f t="shared" si="6"/>
        <v>1.4509919999999998</v>
      </c>
      <c r="AB83" s="59">
        <f t="shared" si="7"/>
        <v>36.572496</v>
      </c>
    </row>
    <row r="84" spans="1:28" ht="12.75">
      <c r="A84" s="407">
        <v>63</v>
      </c>
      <c r="B84" s="491" t="s">
        <v>866</v>
      </c>
      <c r="C84" s="49">
        <v>1</v>
      </c>
      <c r="D84" s="49"/>
      <c r="E84" s="49"/>
      <c r="F84" s="375">
        <v>156.4</v>
      </c>
      <c r="G84" s="376">
        <v>6</v>
      </c>
      <c r="H84" s="352"/>
      <c r="I84" s="374">
        <v>6.5844</v>
      </c>
      <c r="J84" s="49">
        <v>0.0421</v>
      </c>
      <c r="K84" s="49">
        <f t="shared" si="8"/>
        <v>0</v>
      </c>
      <c r="L84" s="49">
        <v>8</v>
      </c>
      <c r="M84" s="48">
        <f>F84*J84*L84</f>
        <v>52.67552</v>
      </c>
      <c r="N84" s="399">
        <f t="shared" si="1"/>
        <v>0</v>
      </c>
      <c r="O84" s="48">
        <f t="shared" si="2"/>
        <v>0</v>
      </c>
      <c r="P84" s="59">
        <f t="shared" si="3"/>
        <v>52.67552</v>
      </c>
      <c r="Q84" s="400">
        <v>6</v>
      </c>
      <c r="R84" s="49"/>
      <c r="S84" s="375">
        <v>2</v>
      </c>
      <c r="T84" s="375"/>
      <c r="U84" s="49"/>
      <c r="V84" s="49">
        <v>8</v>
      </c>
      <c r="W84" s="49"/>
      <c r="X84" s="49">
        <f t="shared" si="4"/>
        <v>16</v>
      </c>
      <c r="Y84" s="49">
        <f t="shared" si="5"/>
        <v>16</v>
      </c>
      <c r="Z84" s="49">
        <v>0.060458</v>
      </c>
      <c r="AA84" s="48">
        <f t="shared" si="6"/>
        <v>0.967328</v>
      </c>
      <c r="AB84" s="59">
        <f t="shared" si="7"/>
        <v>53.642848</v>
      </c>
    </row>
    <row r="85" spans="1:28" ht="12.75">
      <c r="A85" s="407">
        <v>64</v>
      </c>
      <c r="B85" s="491" t="s">
        <v>867</v>
      </c>
      <c r="C85" s="49">
        <v>1</v>
      </c>
      <c r="D85" s="49"/>
      <c r="E85" s="49"/>
      <c r="F85" s="375">
        <v>161.1</v>
      </c>
      <c r="G85" s="376">
        <v>3</v>
      </c>
      <c r="H85" s="352"/>
      <c r="I85" s="374">
        <v>6.7823</v>
      </c>
      <c r="J85" s="49">
        <v>0.0421</v>
      </c>
      <c r="K85" s="49">
        <f t="shared" si="8"/>
        <v>0</v>
      </c>
      <c r="L85" s="49">
        <v>8</v>
      </c>
      <c r="M85" s="48">
        <f t="shared" si="0"/>
        <v>54.25848</v>
      </c>
      <c r="N85" s="399">
        <f t="shared" si="1"/>
        <v>0</v>
      </c>
      <c r="O85" s="48">
        <f t="shared" si="2"/>
        <v>0</v>
      </c>
      <c r="P85" s="59">
        <f t="shared" si="3"/>
        <v>54.25848</v>
      </c>
      <c r="Q85" s="400">
        <v>2</v>
      </c>
      <c r="R85" s="49"/>
      <c r="S85" s="375">
        <v>2.5975</v>
      </c>
      <c r="T85" s="48"/>
      <c r="U85" s="49"/>
      <c r="V85" s="49">
        <v>8</v>
      </c>
      <c r="W85" s="49"/>
      <c r="X85" s="49">
        <f t="shared" si="4"/>
        <v>20.78</v>
      </c>
      <c r="Y85" s="49">
        <f t="shared" si="5"/>
        <v>20.78</v>
      </c>
      <c r="Z85" s="49">
        <v>0.060458</v>
      </c>
      <c r="AA85" s="48">
        <f t="shared" si="6"/>
        <v>1.25631724</v>
      </c>
      <c r="AB85" s="59">
        <f t="shared" si="7"/>
        <v>55.51479724</v>
      </c>
    </row>
    <row r="86" spans="1:28" ht="12.75">
      <c r="A86" s="407">
        <v>65</v>
      </c>
      <c r="B86" s="491" t="s">
        <v>881</v>
      </c>
      <c r="C86" s="49">
        <v>1</v>
      </c>
      <c r="D86" s="49"/>
      <c r="E86" s="49"/>
      <c r="F86" s="377">
        <v>94.6</v>
      </c>
      <c r="G86" s="357">
        <v>3</v>
      </c>
      <c r="H86" s="353"/>
      <c r="I86" s="378">
        <v>3.9827</v>
      </c>
      <c r="J86" s="49">
        <v>0.0421</v>
      </c>
      <c r="K86" s="49">
        <f t="shared" si="8"/>
        <v>0</v>
      </c>
      <c r="L86" s="49">
        <v>8</v>
      </c>
      <c r="M86" s="48">
        <f t="shared" si="0"/>
        <v>31.861279999999997</v>
      </c>
      <c r="N86" s="399">
        <f t="shared" si="1"/>
        <v>0</v>
      </c>
      <c r="O86" s="48">
        <f t="shared" si="2"/>
        <v>0</v>
      </c>
      <c r="P86" s="59">
        <f t="shared" si="3"/>
        <v>31.861279999999997</v>
      </c>
      <c r="Q86" s="402">
        <v>3</v>
      </c>
      <c r="R86" s="49"/>
      <c r="S86" s="377">
        <v>10</v>
      </c>
      <c r="T86" s="48"/>
      <c r="U86" s="49"/>
      <c r="V86" s="49">
        <v>8</v>
      </c>
      <c r="W86" s="49"/>
      <c r="X86" s="49">
        <f t="shared" si="4"/>
        <v>80</v>
      </c>
      <c r="Y86" s="49">
        <f t="shared" si="5"/>
        <v>80</v>
      </c>
      <c r="Z86" s="49">
        <v>0.060458</v>
      </c>
      <c r="AA86" s="48">
        <f t="shared" si="6"/>
        <v>4.83664</v>
      </c>
      <c r="AB86" s="59">
        <f t="shared" si="7"/>
        <v>36.697919999999996</v>
      </c>
    </row>
    <row r="87" spans="1:28" ht="12.75">
      <c r="A87" s="407">
        <v>66</v>
      </c>
      <c r="B87" s="491" t="s">
        <v>882</v>
      </c>
      <c r="C87" s="49">
        <v>1</v>
      </c>
      <c r="D87" s="49"/>
      <c r="E87" s="49">
        <v>1</v>
      </c>
      <c r="F87" s="377">
        <v>141</v>
      </c>
      <c r="G87" s="357">
        <v>1</v>
      </c>
      <c r="H87" s="378">
        <v>3.707</v>
      </c>
      <c r="I87" s="353"/>
      <c r="J87" s="49"/>
      <c r="K87" s="49">
        <f t="shared" si="8"/>
        <v>0.02629078014184397</v>
      </c>
      <c r="L87" s="49">
        <v>8</v>
      </c>
      <c r="M87" s="48">
        <f t="shared" si="0"/>
        <v>0</v>
      </c>
      <c r="N87" s="399">
        <f t="shared" si="1"/>
        <v>29.656</v>
      </c>
      <c r="O87" s="48">
        <f t="shared" si="2"/>
        <v>20.568007767999998</v>
      </c>
      <c r="P87" s="59">
        <f t="shared" si="3"/>
        <v>20.568007767999998</v>
      </c>
      <c r="Q87" s="402">
        <v>1</v>
      </c>
      <c r="R87" s="49"/>
      <c r="S87" s="377"/>
      <c r="T87" s="48"/>
      <c r="U87" s="49"/>
      <c r="V87" s="49"/>
      <c r="W87" s="49"/>
      <c r="X87" s="49">
        <f t="shared" si="4"/>
        <v>0</v>
      </c>
      <c r="Y87" s="49">
        <f t="shared" si="5"/>
        <v>0</v>
      </c>
      <c r="Z87" s="49">
        <v>0.060458</v>
      </c>
      <c r="AA87" s="48">
        <f t="shared" si="6"/>
        <v>0</v>
      </c>
      <c r="AB87" s="59">
        <f t="shared" si="7"/>
        <v>20.568007767999998</v>
      </c>
    </row>
    <row r="88" spans="1:28" ht="12.75">
      <c r="A88" s="407">
        <v>67</v>
      </c>
      <c r="B88" s="491" t="s">
        <v>883</v>
      </c>
      <c r="C88" s="49">
        <v>1</v>
      </c>
      <c r="D88" s="49"/>
      <c r="E88" s="49">
        <v>1</v>
      </c>
      <c r="F88" s="377">
        <v>121.7</v>
      </c>
      <c r="G88" s="357">
        <v>2</v>
      </c>
      <c r="H88" s="378">
        <v>1.6467</v>
      </c>
      <c r="I88" s="353"/>
      <c r="J88" s="49"/>
      <c r="K88" s="49">
        <f t="shared" si="8"/>
        <v>0.013530813475760066</v>
      </c>
      <c r="L88" s="49">
        <v>8</v>
      </c>
      <c r="M88" s="48">
        <f aca="true" t="shared" si="9" ref="M88:M98">F88*J88*L88</f>
        <v>0</v>
      </c>
      <c r="N88" s="399">
        <f aca="true" t="shared" si="10" ref="N88:N99">F88*K88*L88</f>
        <v>13.1736</v>
      </c>
      <c r="O88" s="48">
        <f aca="true" t="shared" si="11" ref="O88:O99">N88*0.693553</f>
        <v>9.1365898008</v>
      </c>
      <c r="P88" s="59">
        <f aca="true" t="shared" si="12" ref="P88:P98">M88+O88</f>
        <v>9.1365898008</v>
      </c>
      <c r="Q88" s="401"/>
      <c r="R88" s="49"/>
      <c r="S88" s="48"/>
      <c r="T88" s="48"/>
      <c r="U88" s="49"/>
      <c r="V88" s="49"/>
      <c r="W88" s="49"/>
      <c r="X88" s="49">
        <f aca="true" t="shared" si="13" ref="X88:X99">S88*V88</f>
        <v>0</v>
      </c>
      <c r="Y88" s="49">
        <f aca="true" t="shared" si="14" ref="Y88:Y99">W88+X88</f>
        <v>0</v>
      </c>
      <c r="Z88" s="49">
        <v>0.060458</v>
      </c>
      <c r="AA88" s="48">
        <f aca="true" t="shared" si="15" ref="AA88:AA99">Y88*Z88</f>
        <v>0</v>
      </c>
      <c r="AB88" s="59">
        <f aca="true" t="shared" si="16" ref="AB88:AB99">P88+AA88</f>
        <v>9.1365898008</v>
      </c>
    </row>
    <row r="89" spans="1:28" ht="12.75">
      <c r="A89" s="407">
        <v>68</v>
      </c>
      <c r="B89" s="491" t="s">
        <v>884</v>
      </c>
      <c r="C89" s="49">
        <v>1</v>
      </c>
      <c r="D89" s="49"/>
      <c r="E89" s="49"/>
      <c r="F89" s="377">
        <v>107.7</v>
      </c>
      <c r="G89" s="357">
        <v>1</v>
      </c>
      <c r="H89" s="353"/>
      <c r="I89" s="378">
        <v>4.5342</v>
      </c>
      <c r="J89" s="49">
        <v>0.0421</v>
      </c>
      <c r="K89" s="49">
        <f aca="true" t="shared" si="17" ref="K89:K99">H89/F89</f>
        <v>0</v>
      </c>
      <c r="L89" s="49">
        <v>8</v>
      </c>
      <c r="M89" s="48">
        <f t="shared" si="9"/>
        <v>36.27336</v>
      </c>
      <c r="N89" s="399">
        <f t="shared" si="10"/>
        <v>0</v>
      </c>
      <c r="O89" s="48">
        <f t="shared" si="11"/>
        <v>0</v>
      </c>
      <c r="P89" s="59">
        <f t="shared" si="12"/>
        <v>36.27336</v>
      </c>
      <c r="Q89" s="402">
        <v>1</v>
      </c>
      <c r="R89" s="49">
        <v>1</v>
      </c>
      <c r="S89" s="377"/>
      <c r="T89" s="377">
        <v>3.66</v>
      </c>
      <c r="U89" s="49">
        <v>3.66</v>
      </c>
      <c r="V89" s="49">
        <v>8</v>
      </c>
      <c r="W89" s="49">
        <f>R89*U89*V89</f>
        <v>29.28</v>
      </c>
      <c r="X89" s="49">
        <f t="shared" si="13"/>
        <v>0</v>
      </c>
      <c r="Y89" s="49">
        <f t="shared" si="14"/>
        <v>29.28</v>
      </c>
      <c r="Z89" s="49">
        <v>0.060458</v>
      </c>
      <c r="AA89" s="48">
        <f t="shared" si="15"/>
        <v>1.77021024</v>
      </c>
      <c r="AB89" s="59">
        <f t="shared" si="16"/>
        <v>38.043570239999994</v>
      </c>
    </row>
    <row r="90" spans="1:28" ht="12.75">
      <c r="A90" s="407">
        <v>69</v>
      </c>
      <c r="B90" s="491" t="s">
        <v>885</v>
      </c>
      <c r="C90" s="49">
        <v>1</v>
      </c>
      <c r="D90" s="49"/>
      <c r="E90" s="49"/>
      <c r="F90" s="377">
        <v>86.9</v>
      </c>
      <c r="G90" s="357">
        <v>3</v>
      </c>
      <c r="H90" s="353"/>
      <c r="I90" s="378">
        <v>3.6585</v>
      </c>
      <c r="J90" s="49">
        <v>0.0421</v>
      </c>
      <c r="K90" s="49">
        <f t="shared" si="17"/>
        <v>0</v>
      </c>
      <c r="L90" s="49">
        <v>8</v>
      </c>
      <c r="M90" s="48">
        <f t="shared" si="9"/>
        <v>29.26792</v>
      </c>
      <c r="N90" s="399">
        <f t="shared" si="10"/>
        <v>0</v>
      </c>
      <c r="O90" s="48">
        <f t="shared" si="11"/>
        <v>0</v>
      </c>
      <c r="P90" s="59">
        <f t="shared" si="12"/>
        <v>29.26792</v>
      </c>
      <c r="Q90" s="402">
        <v>3</v>
      </c>
      <c r="R90" s="49"/>
      <c r="S90" s="377">
        <v>4</v>
      </c>
      <c r="T90" s="353"/>
      <c r="U90" s="49"/>
      <c r="V90" s="49">
        <v>8</v>
      </c>
      <c r="W90" s="49"/>
      <c r="X90" s="49">
        <f t="shared" si="13"/>
        <v>32</v>
      </c>
      <c r="Y90" s="49">
        <f t="shared" si="14"/>
        <v>32</v>
      </c>
      <c r="Z90" s="49">
        <v>0.060458</v>
      </c>
      <c r="AA90" s="48">
        <f t="shared" si="15"/>
        <v>1.934656</v>
      </c>
      <c r="AB90" s="59">
        <f t="shared" si="16"/>
        <v>31.202576</v>
      </c>
    </row>
    <row r="91" spans="1:28" ht="12.75">
      <c r="A91" s="407">
        <v>70</v>
      </c>
      <c r="B91" s="491" t="s">
        <v>868</v>
      </c>
      <c r="C91" s="49">
        <v>1</v>
      </c>
      <c r="D91" s="49"/>
      <c r="E91" s="49"/>
      <c r="F91" s="375">
        <v>225.3</v>
      </c>
      <c r="G91" s="376">
        <v>3</v>
      </c>
      <c r="H91" s="352"/>
      <c r="I91" s="374">
        <v>9.4851</v>
      </c>
      <c r="J91" s="49">
        <v>0.0421</v>
      </c>
      <c r="K91" s="49">
        <f t="shared" si="17"/>
        <v>0</v>
      </c>
      <c r="L91" s="49">
        <v>8</v>
      </c>
      <c r="M91" s="48">
        <f t="shared" si="9"/>
        <v>75.88104</v>
      </c>
      <c r="N91" s="399">
        <f t="shared" si="10"/>
        <v>0</v>
      </c>
      <c r="O91" s="48">
        <f t="shared" si="11"/>
        <v>0</v>
      </c>
      <c r="P91" s="59">
        <f t="shared" si="12"/>
        <v>75.88104</v>
      </c>
      <c r="Q91" s="400">
        <v>2</v>
      </c>
      <c r="R91" s="49"/>
      <c r="S91" s="375">
        <v>1.84</v>
      </c>
      <c r="T91" s="49"/>
      <c r="U91" s="49"/>
      <c r="V91" s="49">
        <v>8</v>
      </c>
      <c r="W91" s="49"/>
      <c r="X91" s="49">
        <f>S91*V91</f>
        <v>14.72</v>
      </c>
      <c r="Y91" s="49">
        <f t="shared" si="14"/>
        <v>14.72</v>
      </c>
      <c r="Z91" s="49">
        <v>0.060458</v>
      </c>
      <c r="AA91" s="48">
        <f t="shared" si="15"/>
        <v>0.88994176</v>
      </c>
      <c r="AB91" s="59">
        <f t="shared" si="16"/>
        <v>76.77098176</v>
      </c>
    </row>
    <row r="92" spans="1:28" ht="12.75">
      <c r="A92" s="407">
        <v>71</v>
      </c>
      <c r="B92" s="491" t="s">
        <v>886</v>
      </c>
      <c r="C92" s="49">
        <v>1</v>
      </c>
      <c r="D92" s="49"/>
      <c r="E92" s="49"/>
      <c r="F92" s="377">
        <v>65.6</v>
      </c>
      <c r="G92" s="357">
        <v>2</v>
      </c>
      <c r="H92" s="353"/>
      <c r="I92" s="378">
        <v>2.7618</v>
      </c>
      <c r="J92" s="49">
        <v>0.0421</v>
      </c>
      <c r="K92" s="49">
        <f t="shared" si="17"/>
        <v>0</v>
      </c>
      <c r="L92" s="49">
        <v>8</v>
      </c>
      <c r="M92" s="48">
        <f t="shared" si="9"/>
        <v>22.094079999999998</v>
      </c>
      <c r="N92" s="399">
        <f t="shared" si="10"/>
        <v>0</v>
      </c>
      <c r="O92" s="48">
        <f t="shared" si="11"/>
        <v>0</v>
      </c>
      <c r="P92" s="59">
        <f t="shared" si="12"/>
        <v>22.094079999999998</v>
      </c>
      <c r="Q92" s="402">
        <v>2</v>
      </c>
      <c r="R92" s="49"/>
      <c r="S92" s="377">
        <v>1.98</v>
      </c>
      <c r="T92" s="353"/>
      <c r="U92" s="49"/>
      <c r="V92" s="49">
        <v>8</v>
      </c>
      <c r="W92" s="49"/>
      <c r="X92" s="49">
        <f t="shared" si="13"/>
        <v>15.84</v>
      </c>
      <c r="Y92" s="49">
        <f t="shared" si="14"/>
        <v>15.84</v>
      </c>
      <c r="Z92" s="49">
        <v>0.060458</v>
      </c>
      <c r="AA92" s="48">
        <f t="shared" si="15"/>
        <v>0.95765472</v>
      </c>
      <c r="AB92" s="59">
        <f t="shared" si="16"/>
        <v>23.05173472</v>
      </c>
    </row>
    <row r="93" spans="1:28" ht="12.75">
      <c r="A93" s="407">
        <v>72</v>
      </c>
      <c r="B93" s="491" t="s">
        <v>887</v>
      </c>
      <c r="C93" s="49">
        <v>1</v>
      </c>
      <c r="D93" s="49"/>
      <c r="E93" s="49">
        <v>1</v>
      </c>
      <c r="F93" s="377">
        <v>77</v>
      </c>
      <c r="G93" s="357"/>
      <c r="H93" s="378">
        <v>1.515</v>
      </c>
      <c r="I93" s="353"/>
      <c r="J93" s="49"/>
      <c r="K93" s="49">
        <f t="shared" si="17"/>
        <v>0.019675324675324676</v>
      </c>
      <c r="L93" s="49">
        <v>8</v>
      </c>
      <c r="M93" s="48">
        <f t="shared" si="9"/>
        <v>0</v>
      </c>
      <c r="N93" s="399">
        <f t="shared" si="10"/>
        <v>12.120000000000001</v>
      </c>
      <c r="O93" s="48">
        <f t="shared" si="11"/>
        <v>8.40586236</v>
      </c>
      <c r="P93" s="59">
        <f t="shared" si="12"/>
        <v>8.40586236</v>
      </c>
      <c r="Q93" s="402"/>
      <c r="R93" s="49"/>
      <c r="S93" s="377">
        <v>0.55</v>
      </c>
      <c r="T93" s="353"/>
      <c r="U93" s="49"/>
      <c r="V93" s="49">
        <v>8</v>
      </c>
      <c r="W93" s="49"/>
      <c r="X93" s="49">
        <f t="shared" si="13"/>
        <v>4.4</v>
      </c>
      <c r="Y93" s="49">
        <f t="shared" si="14"/>
        <v>4.4</v>
      </c>
      <c r="Z93" s="49">
        <v>0.060458</v>
      </c>
      <c r="AA93" s="48">
        <f t="shared" si="15"/>
        <v>0.2660152</v>
      </c>
      <c r="AB93" s="59">
        <f t="shared" si="16"/>
        <v>8.67187756</v>
      </c>
    </row>
    <row r="94" spans="1:28" ht="12.75">
      <c r="A94" s="407">
        <v>73</v>
      </c>
      <c r="B94" s="491" t="s">
        <v>888</v>
      </c>
      <c r="C94" s="49">
        <v>1</v>
      </c>
      <c r="D94" s="49"/>
      <c r="E94" s="49">
        <v>1</v>
      </c>
      <c r="F94" s="375">
        <v>181</v>
      </c>
      <c r="G94" s="376">
        <v>2</v>
      </c>
      <c r="H94" s="374">
        <v>7.7382</v>
      </c>
      <c r="I94" s="352"/>
      <c r="J94" s="49"/>
      <c r="K94" s="49">
        <f t="shared" si="17"/>
        <v>0.0427524861878453</v>
      </c>
      <c r="L94" s="49">
        <v>8</v>
      </c>
      <c r="M94" s="48">
        <f t="shared" si="9"/>
        <v>0</v>
      </c>
      <c r="N94" s="399">
        <f>F94*K94*L94</f>
        <v>61.90559999999999</v>
      </c>
      <c r="O94" s="48">
        <f t="shared" si="11"/>
        <v>42.934814596799995</v>
      </c>
      <c r="P94" s="59">
        <f t="shared" si="12"/>
        <v>42.934814596799995</v>
      </c>
      <c r="Q94" s="400">
        <v>2</v>
      </c>
      <c r="R94" s="49"/>
      <c r="S94" s="375">
        <v>1</v>
      </c>
      <c r="T94" s="49"/>
      <c r="U94" s="49"/>
      <c r="V94" s="49">
        <v>8</v>
      </c>
      <c r="W94" s="49"/>
      <c r="X94" s="49">
        <f t="shared" si="13"/>
        <v>8</v>
      </c>
      <c r="Y94" s="49">
        <f t="shared" si="14"/>
        <v>8</v>
      </c>
      <c r="Z94" s="49">
        <v>0.060458</v>
      </c>
      <c r="AA94" s="48">
        <f t="shared" si="15"/>
        <v>0.483664</v>
      </c>
      <c r="AB94" s="59">
        <f t="shared" si="16"/>
        <v>43.41847859679999</v>
      </c>
    </row>
    <row r="95" spans="1:28" ht="12.75">
      <c r="A95" s="407">
        <v>74</v>
      </c>
      <c r="B95" s="491" t="s">
        <v>869</v>
      </c>
      <c r="C95" s="49">
        <v>1</v>
      </c>
      <c r="D95" s="49"/>
      <c r="E95" s="49"/>
      <c r="F95" s="375">
        <v>147.1</v>
      </c>
      <c r="G95" s="376">
        <v>3</v>
      </c>
      <c r="H95" s="352"/>
      <c r="I95" s="374">
        <v>6.1929</v>
      </c>
      <c r="J95" s="49">
        <v>0.0421</v>
      </c>
      <c r="K95" s="49">
        <f t="shared" si="17"/>
        <v>0</v>
      </c>
      <c r="L95" s="49">
        <v>8</v>
      </c>
      <c r="M95" s="48">
        <f t="shared" si="9"/>
        <v>49.543279999999996</v>
      </c>
      <c r="N95" s="399">
        <f t="shared" si="10"/>
        <v>0</v>
      </c>
      <c r="O95" s="48">
        <f t="shared" si="11"/>
        <v>0</v>
      </c>
      <c r="P95" s="59">
        <f t="shared" si="12"/>
        <v>49.543279999999996</v>
      </c>
      <c r="Q95" s="400">
        <v>3</v>
      </c>
      <c r="R95" s="49"/>
      <c r="S95" s="375">
        <v>4.5475</v>
      </c>
      <c r="T95" s="49"/>
      <c r="U95" s="49"/>
      <c r="V95" s="49">
        <v>8</v>
      </c>
      <c r="W95" s="49"/>
      <c r="X95" s="49">
        <f t="shared" si="13"/>
        <v>36.38</v>
      </c>
      <c r="Y95" s="49">
        <f t="shared" si="14"/>
        <v>36.38</v>
      </c>
      <c r="Z95" s="49">
        <v>0.060458</v>
      </c>
      <c r="AA95" s="48">
        <f t="shared" si="15"/>
        <v>2.1994620400000002</v>
      </c>
      <c r="AB95" s="59">
        <f t="shared" si="16"/>
        <v>51.742742039999996</v>
      </c>
    </row>
    <row r="96" spans="1:28" ht="12.75">
      <c r="A96" s="407">
        <v>75</v>
      </c>
      <c r="B96" s="491" t="s">
        <v>889</v>
      </c>
      <c r="C96" s="49">
        <v>1</v>
      </c>
      <c r="D96" s="49"/>
      <c r="E96" s="49"/>
      <c r="F96" s="375">
        <v>74.4</v>
      </c>
      <c r="G96" s="376">
        <v>2</v>
      </c>
      <c r="H96" s="352"/>
      <c r="I96" s="374">
        <v>3.1322</v>
      </c>
      <c r="J96" s="49">
        <v>0.0421</v>
      </c>
      <c r="K96" s="49">
        <f t="shared" si="17"/>
        <v>0</v>
      </c>
      <c r="L96" s="49">
        <v>8</v>
      </c>
      <c r="M96" s="48">
        <f t="shared" si="9"/>
        <v>25.05792</v>
      </c>
      <c r="N96" s="399">
        <f t="shared" si="10"/>
        <v>0</v>
      </c>
      <c r="O96" s="48">
        <f t="shared" si="11"/>
        <v>0</v>
      </c>
      <c r="P96" s="59">
        <f t="shared" si="12"/>
        <v>25.05792</v>
      </c>
      <c r="Q96" s="402">
        <v>2</v>
      </c>
      <c r="R96" s="49"/>
      <c r="S96" s="377">
        <v>26.81</v>
      </c>
      <c r="T96" s="49"/>
      <c r="U96" s="49"/>
      <c r="V96" s="49">
        <v>8</v>
      </c>
      <c r="W96" s="49"/>
      <c r="X96" s="49">
        <f t="shared" si="13"/>
        <v>214.48</v>
      </c>
      <c r="Y96" s="49">
        <f t="shared" si="14"/>
        <v>214.48</v>
      </c>
      <c r="Z96" s="49">
        <v>0.060458</v>
      </c>
      <c r="AA96" s="48">
        <f>Y96*Z96</f>
        <v>12.967031839999999</v>
      </c>
      <c r="AB96" s="59">
        <f t="shared" si="16"/>
        <v>38.02495184</v>
      </c>
    </row>
    <row r="97" spans="1:28" ht="12.75">
      <c r="A97" s="407">
        <v>76</v>
      </c>
      <c r="B97" s="491" t="s">
        <v>870</v>
      </c>
      <c r="C97" s="49">
        <v>1</v>
      </c>
      <c r="D97" s="49"/>
      <c r="E97" s="49"/>
      <c r="F97" s="375">
        <v>98.6</v>
      </c>
      <c r="G97" s="376">
        <v>2</v>
      </c>
      <c r="H97" s="352"/>
      <c r="I97" s="352"/>
      <c r="J97" s="49"/>
      <c r="K97" s="49">
        <f t="shared" si="17"/>
        <v>0</v>
      </c>
      <c r="L97" s="49">
        <v>8</v>
      </c>
      <c r="M97" s="48">
        <f t="shared" si="9"/>
        <v>0</v>
      </c>
      <c r="N97" s="399">
        <f t="shared" si="10"/>
        <v>0</v>
      </c>
      <c r="O97" s="48">
        <f t="shared" si="11"/>
        <v>0</v>
      </c>
      <c r="P97" s="59">
        <f t="shared" si="12"/>
        <v>0</v>
      </c>
      <c r="Q97" s="401"/>
      <c r="R97" s="49"/>
      <c r="S97" s="49"/>
      <c r="T97" s="49"/>
      <c r="U97" s="49"/>
      <c r="V97" s="49"/>
      <c r="W97" s="49"/>
      <c r="X97" s="49">
        <f t="shared" si="13"/>
        <v>0</v>
      </c>
      <c r="Y97" s="49">
        <f t="shared" si="14"/>
        <v>0</v>
      </c>
      <c r="Z97" s="49">
        <v>0.060458</v>
      </c>
      <c r="AA97" s="48">
        <f>Y97*Z97</f>
        <v>0</v>
      </c>
      <c r="AB97" s="59">
        <f t="shared" si="16"/>
        <v>0</v>
      </c>
    </row>
    <row r="98" spans="1:28" ht="12.75">
      <c r="A98" s="407">
        <v>77</v>
      </c>
      <c r="B98" s="491" t="s">
        <v>890</v>
      </c>
      <c r="C98" s="49">
        <v>1</v>
      </c>
      <c r="D98" s="49"/>
      <c r="E98" s="49"/>
      <c r="F98" s="377">
        <v>90.9</v>
      </c>
      <c r="G98" s="357">
        <v>2</v>
      </c>
      <c r="H98" s="353"/>
      <c r="I98" s="378">
        <v>1.9134</v>
      </c>
      <c r="J98" s="49">
        <v>0.0421</v>
      </c>
      <c r="K98" s="49">
        <f t="shared" si="17"/>
        <v>0</v>
      </c>
      <c r="L98" s="49">
        <v>8</v>
      </c>
      <c r="M98" s="48">
        <f t="shared" si="9"/>
        <v>30.61512</v>
      </c>
      <c r="N98" s="399">
        <f t="shared" si="10"/>
        <v>0</v>
      </c>
      <c r="O98" s="48">
        <f t="shared" si="11"/>
        <v>0</v>
      </c>
      <c r="P98" s="59">
        <f t="shared" si="12"/>
        <v>30.61512</v>
      </c>
      <c r="Q98" s="401"/>
      <c r="R98" s="49"/>
      <c r="S98" s="49"/>
      <c r="T98" s="49"/>
      <c r="U98" s="49"/>
      <c r="V98" s="49"/>
      <c r="W98" s="49"/>
      <c r="X98" s="49">
        <f t="shared" si="13"/>
        <v>0</v>
      </c>
      <c r="Y98" s="49">
        <f t="shared" si="14"/>
        <v>0</v>
      </c>
      <c r="Z98" s="49">
        <v>0.060458</v>
      </c>
      <c r="AA98" s="48">
        <f t="shared" si="15"/>
        <v>0</v>
      </c>
      <c r="AB98" s="59">
        <f t="shared" si="16"/>
        <v>30.61512</v>
      </c>
    </row>
    <row r="99" spans="1:28" ht="12.75" customHeight="1" thickBot="1">
      <c r="A99" s="408">
        <v>78</v>
      </c>
      <c r="B99" s="492" t="s">
        <v>871</v>
      </c>
      <c r="C99" s="50">
        <v>1</v>
      </c>
      <c r="D99" s="50"/>
      <c r="E99" s="50"/>
      <c r="F99" s="383">
        <v>135.1</v>
      </c>
      <c r="G99" s="384">
        <v>1</v>
      </c>
      <c r="H99" s="385"/>
      <c r="I99" s="386">
        <v>5.6877</v>
      </c>
      <c r="J99" s="50">
        <v>0.0421</v>
      </c>
      <c r="K99" s="50">
        <f t="shared" si="17"/>
        <v>0</v>
      </c>
      <c r="L99" s="50">
        <v>8</v>
      </c>
      <c r="M99" s="51">
        <f>F99*J99*L99+0.005</f>
        <v>45.506679999999996</v>
      </c>
      <c r="N99" s="403">
        <f t="shared" si="10"/>
        <v>0</v>
      </c>
      <c r="O99" s="51">
        <f t="shared" si="11"/>
        <v>0</v>
      </c>
      <c r="P99" s="404">
        <f>M99+O99</f>
        <v>45.506679999999996</v>
      </c>
      <c r="Q99" s="405"/>
      <c r="R99" s="50"/>
      <c r="S99" s="50"/>
      <c r="T99" s="50"/>
      <c r="U99" s="50"/>
      <c r="V99" s="50"/>
      <c r="W99" s="50"/>
      <c r="X99" s="50">
        <f t="shared" si="13"/>
        <v>0</v>
      </c>
      <c r="Y99" s="50">
        <f t="shared" si="14"/>
        <v>0</v>
      </c>
      <c r="Z99" s="50">
        <v>0.060458</v>
      </c>
      <c r="AA99" s="51">
        <f t="shared" si="15"/>
        <v>0</v>
      </c>
      <c r="AB99" s="404">
        <f t="shared" si="16"/>
        <v>45.506679999999996</v>
      </c>
    </row>
    <row r="100" spans="1:28" ht="13.5" thickBot="1">
      <c r="A100" s="409"/>
      <c r="B100" s="633" t="s">
        <v>574</v>
      </c>
      <c r="C100" s="634"/>
      <c r="D100" s="505">
        <v>1604</v>
      </c>
      <c r="E100" s="387">
        <f>SUM(E23:E99)</f>
        <v>37</v>
      </c>
      <c r="F100" s="55">
        <f>SUM(F23:F99)</f>
        <v>48894.23000000002</v>
      </c>
      <c r="G100" s="388">
        <f>SUM(G23:G99)</f>
        <v>1599</v>
      </c>
      <c r="H100" s="55">
        <f>SUM(H23:H99)</f>
        <v>1154.129</v>
      </c>
      <c r="I100" s="55">
        <f>SUM(I23:I99)</f>
        <v>202.92569999999998</v>
      </c>
      <c r="J100" s="387"/>
      <c r="K100" s="387"/>
      <c r="L100" s="387"/>
      <c r="M100" s="387">
        <f aca="true" t="shared" si="18" ref="M100:V100">SUM(M23:M99)</f>
        <v>2498.1550079999997</v>
      </c>
      <c r="N100" s="55">
        <f t="shared" si="18"/>
        <v>9233.032</v>
      </c>
      <c r="O100" s="55">
        <f>SUM(O23:O99)</f>
        <v>6403.597042695999</v>
      </c>
      <c r="P100" s="55">
        <f t="shared" si="18"/>
        <v>8901.752050696</v>
      </c>
      <c r="Q100" s="388">
        <f t="shared" si="18"/>
        <v>1487</v>
      </c>
      <c r="R100" s="387">
        <f t="shared" si="18"/>
        <v>59</v>
      </c>
      <c r="S100" s="55">
        <f t="shared" si="18"/>
        <v>1764.346</v>
      </c>
      <c r="T100" s="55">
        <f t="shared" si="18"/>
        <v>190.70319999999998</v>
      </c>
      <c r="U100" s="387">
        <f t="shared" si="18"/>
        <v>71.16999999999999</v>
      </c>
      <c r="V100" s="387">
        <f t="shared" si="18"/>
        <v>524</v>
      </c>
      <c r="W100" s="387">
        <f>SUM(W24:W99)</f>
        <v>2219.640000000001</v>
      </c>
      <c r="X100" s="55">
        <f>SUM(X23:X99)</f>
        <v>20851.83680000001</v>
      </c>
      <c r="Y100" s="55">
        <f>SUM(Y23:Y99)</f>
        <v>23071.4768</v>
      </c>
      <c r="Z100" s="387"/>
      <c r="AA100" s="55">
        <f>SUM(AA23:AA99)</f>
        <v>1493.7819114879999</v>
      </c>
      <c r="AB100" s="60">
        <f>SUM(AB23:AB99)</f>
        <v>10395.533962184001</v>
      </c>
    </row>
    <row r="101" spans="1:28" s="61" customFormat="1" ht="30" customHeight="1" thickBot="1">
      <c r="A101" s="410"/>
      <c r="B101" s="639" t="s">
        <v>575</v>
      </c>
      <c r="C101" s="640"/>
      <c r="D101" s="504">
        <f>D15+D20+D100</f>
        <v>1691</v>
      </c>
      <c r="E101" s="387"/>
      <c r="F101" s="55"/>
      <c r="G101" s="388"/>
      <c r="H101" s="55"/>
      <c r="I101" s="55"/>
      <c r="J101" s="387"/>
      <c r="K101" s="387"/>
      <c r="L101" s="387"/>
      <c r="M101" s="55">
        <f>M15+M20+M100</f>
        <v>2563.3594879999996</v>
      </c>
      <c r="N101" s="55">
        <f>N15+N20+N100</f>
        <v>9675.503999999999</v>
      </c>
      <c r="O101" s="55">
        <f>O15+O20+O100</f>
        <v>6846.069042695999</v>
      </c>
      <c r="P101" s="60">
        <f>P15+P20+P100</f>
        <v>9409.428530696001</v>
      </c>
      <c r="Q101" s="389"/>
      <c r="R101" s="390"/>
      <c r="S101" s="78"/>
      <c r="T101" s="78"/>
      <c r="U101" s="390"/>
      <c r="V101" s="390"/>
      <c r="W101" s="390"/>
      <c r="X101" s="390"/>
      <c r="Y101" s="78">
        <f>Y15+Y20+Y100</f>
        <v>23071.4768</v>
      </c>
      <c r="Z101" s="390"/>
      <c r="AA101" s="78">
        <f>AA15+AA20+AA100</f>
        <v>1493.7819114879999</v>
      </c>
      <c r="AB101" s="79">
        <f>AB15+AB20+AB100</f>
        <v>10903.210442184001</v>
      </c>
    </row>
    <row r="102" spans="1:28" ht="24.75" customHeight="1">
      <c r="A102" s="632" t="s">
        <v>647</v>
      </c>
      <c r="B102" s="632"/>
      <c r="C102" s="632"/>
      <c r="D102" s="632"/>
      <c r="E102" s="632"/>
      <c r="F102" s="632"/>
      <c r="G102" s="632"/>
      <c r="H102" s="632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632"/>
      <c r="V102" s="632"/>
      <c r="W102" s="632"/>
      <c r="X102" s="632"/>
      <c r="Y102" s="632"/>
      <c r="Z102" s="632"/>
      <c r="AA102" s="632"/>
      <c r="AB102" s="632"/>
    </row>
    <row r="103" spans="1:28" ht="24.75" customHeight="1" thickBot="1">
      <c r="A103" s="443"/>
      <c r="B103" s="635" t="s">
        <v>640</v>
      </c>
      <c r="C103" s="635"/>
      <c r="D103" s="635"/>
      <c r="E103" s="635"/>
      <c r="F103" s="635"/>
      <c r="G103" s="635"/>
      <c r="H103" s="635"/>
      <c r="I103" s="635"/>
      <c r="J103" s="635"/>
      <c r="K103" s="635"/>
      <c r="L103" s="635"/>
      <c r="M103" s="635"/>
      <c r="N103" s="635"/>
      <c r="O103" s="635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3"/>
    </row>
    <row r="104" spans="2:28" ht="49.5" customHeight="1" thickBot="1">
      <c r="B104" s="33" t="s">
        <v>531</v>
      </c>
      <c r="C104" s="641" t="s">
        <v>532</v>
      </c>
      <c r="D104" s="641"/>
      <c r="E104" s="642"/>
      <c r="F104" s="641" t="s">
        <v>534</v>
      </c>
      <c r="G104" s="622"/>
      <c r="H104" s="641" t="s">
        <v>546</v>
      </c>
      <c r="I104" s="622"/>
      <c r="J104" s="622"/>
      <c r="K104" s="622"/>
      <c r="L104" s="622"/>
      <c r="M104" s="650"/>
      <c r="N104" s="644" t="s">
        <v>580</v>
      </c>
      <c r="O104" s="645"/>
      <c r="P104" s="355"/>
      <c r="Q104" s="356"/>
      <c r="S104" s="27"/>
      <c r="T104" s="27"/>
      <c r="AA104" s="27"/>
      <c r="AB104" s="440"/>
    </row>
    <row r="105" spans="2:28" ht="23.25" thickBot="1">
      <c r="B105" s="444" t="s">
        <v>533</v>
      </c>
      <c r="C105" s="636" t="s">
        <v>549</v>
      </c>
      <c r="D105" s="636"/>
      <c r="E105" s="643"/>
      <c r="F105" s="636" t="s">
        <v>549</v>
      </c>
      <c r="G105" s="637"/>
      <c r="H105" s="636" t="s">
        <v>549</v>
      </c>
      <c r="I105" s="637"/>
      <c r="J105" s="636" t="s">
        <v>536</v>
      </c>
      <c r="K105" s="637"/>
      <c r="L105" s="636" t="s">
        <v>609</v>
      </c>
      <c r="M105" s="638"/>
      <c r="N105" s="646" t="s">
        <v>536</v>
      </c>
      <c r="O105" s="647"/>
      <c r="P105" s="355"/>
      <c r="Q105" s="356"/>
      <c r="S105" s="27"/>
      <c r="T105" s="27"/>
      <c r="AA105" s="27"/>
      <c r="AB105" s="27"/>
    </row>
    <row r="106" spans="2:16" ht="13.5" thickBot="1">
      <c r="B106" s="445" t="s">
        <v>0</v>
      </c>
      <c r="C106" s="621">
        <v>13268.4</v>
      </c>
      <c r="D106" s="621"/>
      <c r="E106" s="622"/>
      <c r="F106" s="621">
        <v>12605.6</v>
      </c>
      <c r="G106" s="622"/>
      <c r="H106" s="621">
        <v>3119.18</v>
      </c>
      <c r="I106" s="622"/>
      <c r="J106" s="621">
        <v>3716.45</v>
      </c>
      <c r="K106" s="622"/>
      <c r="L106" s="621">
        <f>H106+J106</f>
        <v>6835.629999999999</v>
      </c>
      <c r="M106" s="650"/>
      <c r="N106" s="648">
        <f>(C106+F106+L106)/3</f>
        <v>10903.21</v>
      </c>
      <c r="O106" s="649"/>
      <c r="P106" s="435"/>
    </row>
    <row r="107" spans="6:16" ht="12.75">
      <c r="F107" s="434"/>
      <c r="G107" s="434"/>
      <c r="H107" s="434"/>
      <c r="I107" s="434"/>
      <c r="J107" s="263"/>
      <c r="K107" s="263"/>
      <c r="L107" s="263"/>
      <c r="M107" s="263"/>
      <c r="N107" s="437"/>
      <c r="O107" s="263"/>
      <c r="P107" s="436"/>
    </row>
    <row r="108" spans="2:16" ht="12.75">
      <c r="B108" s="1"/>
      <c r="F108" s="434"/>
      <c r="G108" s="434"/>
      <c r="H108" s="434"/>
      <c r="I108" s="434"/>
      <c r="J108" s="263"/>
      <c r="K108" s="263"/>
      <c r="L108" s="263"/>
      <c r="M108" s="263"/>
      <c r="N108" s="436"/>
      <c r="O108" s="436"/>
      <c r="P108" s="263"/>
    </row>
    <row r="109" spans="6:27" ht="12.75">
      <c r="F109" s="438"/>
      <c r="G109" s="438"/>
      <c r="H109" s="438"/>
      <c r="I109" s="439"/>
      <c r="J109" s="263"/>
      <c r="K109" s="263"/>
      <c r="L109" s="263"/>
      <c r="M109" s="263"/>
      <c r="N109" s="263"/>
      <c r="O109" s="263"/>
      <c r="P109" s="436"/>
      <c r="AA109" s="27"/>
    </row>
    <row r="110" spans="6:16" ht="12.75">
      <c r="F110" s="434"/>
      <c r="G110" s="434"/>
      <c r="H110" s="434"/>
      <c r="I110" s="434"/>
      <c r="J110" s="263"/>
      <c r="K110" s="263"/>
      <c r="L110" s="263"/>
      <c r="M110" s="263"/>
      <c r="N110" s="263"/>
      <c r="O110" s="263"/>
      <c r="P110" s="263"/>
    </row>
    <row r="111" ht="12.75">
      <c r="F111" s="354"/>
    </row>
  </sheetData>
  <sheetProtection/>
  <mergeCells count="28">
    <mergeCell ref="N106:O106"/>
    <mergeCell ref="H104:M104"/>
    <mergeCell ref="H106:I106"/>
    <mergeCell ref="J105:K105"/>
    <mergeCell ref="J106:K106"/>
    <mergeCell ref="C106:E106"/>
    <mergeCell ref="F104:G104"/>
    <mergeCell ref="F105:G105"/>
    <mergeCell ref="L106:M106"/>
    <mergeCell ref="B100:C100"/>
    <mergeCell ref="B103:O103"/>
    <mergeCell ref="H105:I105"/>
    <mergeCell ref="L105:M105"/>
    <mergeCell ref="B101:C101"/>
    <mergeCell ref="C104:E104"/>
    <mergeCell ref="C105:E105"/>
    <mergeCell ref="N104:O104"/>
    <mergeCell ref="N105:O105"/>
    <mergeCell ref="AB10:AB11"/>
    <mergeCell ref="F106:G106"/>
    <mergeCell ref="A5:AB5"/>
    <mergeCell ref="A6:AB6"/>
    <mergeCell ref="A9:AB9"/>
    <mergeCell ref="C10:P10"/>
    <mergeCell ref="B10:B11"/>
    <mergeCell ref="A10:A11"/>
    <mergeCell ref="Q10:AA10"/>
    <mergeCell ref="A102:AB102"/>
  </mergeCells>
  <printOptions/>
  <pageMargins left="0.16" right="0.17" top="1" bottom="0.54" header="0.5" footer="0.5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46">
      <selection activeCell="A2" sqref="A2:J2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7" width="12.7109375" style="0" customWidth="1"/>
  </cols>
  <sheetData>
    <row r="1" ht="12.75">
      <c r="F1" s="2" t="s">
        <v>548</v>
      </c>
    </row>
    <row r="2" ht="12.75">
      <c r="F2" s="2" t="s">
        <v>535</v>
      </c>
    </row>
    <row r="3" ht="12.75">
      <c r="F3" s="3" t="s">
        <v>1150</v>
      </c>
    </row>
    <row r="4" ht="12.75">
      <c r="F4" s="2" t="s">
        <v>1154</v>
      </c>
    </row>
    <row r="5" spans="1:7" ht="15.75">
      <c r="A5" s="593" t="s">
        <v>1150</v>
      </c>
      <c r="B5" s="589"/>
      <c r="C5" s="589"/>
      <c r="D5" s="589"/>
      <c r="E5" s="589"/>
      <c r="F5" s="589"/>
      <c r="G5" s="589"/>
    </row>
    <row r="6" spans="1:7" ht="15.75">
      <c r="A6" s="593" t="s">
        <v>577</v>
      </c>
      <c r="B6" s="589"/>
      <c r="C6" s="589"/>
      <c r="D6" s="589"/>
      <c r="E6" s="589"/>
      <c r="F6" s="589"/>
      <c r="G6" s="589"/>
    </row>
    <row r="7" spans="1:7" ht="15.75">
      <c r="A7" s="593" t="s">
        <v>578</v>
      </c>
      <c r="B7" s="589"/>
      <c r="C7" s="589"/>
      <c r="D7" s="589"/>
      <c r="E7" s="589"/>
      <c r="F7" s="589"/>
      <c r="G7" s="589"/>
    </row>
    <row r="8" spans="1:7" ht="15.75">
      <c r="A8" s="594" t="s">
        <v>1159</v>
      </c>
      <c r="B8" s="589"/>
      <c r="C8" s="589"/>
      <c r="D8" s="589"/>
      <c r="E8" s="589"/>
      <c r="F8" s="589"/>
      <c r="G8" s="589"/>
    </row>
    <row r="9" spans="1:7" ht="13.5" thickBot="1">
      <c r="A9" s="652" t="s">
        <v>576</v>
      </c>
      <c r="B9" s="652"/>
      <c r="C9" s="652"/>
      <c r="D9" s="652"/>
      <c r="E9" s="652"/>
      <c r="F9" s="653"/>
      <c r="G9" s="653"/>
    </row>
    <row r="10" spans="1:7" ht="12.75">
      <c r="A10" s="654" t="s">
        <v>552</v>
      </c>
      <c r="B10" s="656" t="s">
        <v>579</v>
      </c>
      <c r="C10" s="658" t="s">
        <v>1162</v>
      </c>
      <c r="D10" s="659"/>
      <c r="E10" s="659"/>
      <c r="F10" s="660"/>
      <c r="G10" s="661"/>
    </row>
    <row r="11" spans="1:7" ht="23.25" thickBot="1">
      <c r="A11" s="655"/>
      <c r="B11" s="657"/>
      <c r="C11" s="456" t="s">
        <v>581</v>
      </c>
      <c r="D11" s="456" t="s">
        <v>582</v>
      </c>
      <c r="E11" s="456" t="s">
        <v>583</v>
      </c>
      <c r="F11" s="456" t="s">
        <v>567</v>
      </c>
      <c r="G11" s="446" t="s">
        <v>584</v>
      </c>
    </row>
    <row r="12" spans="1:7" ht="12.75" customHeight="1">
      <c r="A12" s="12"/>
      <c r="B12" s="454" t="s">
        <v>585</v>
      </c>
      <c r="C12" s="455"/>
      <c r="D12" s="264"/>
      <c r="E12" s="264" t="s">
        <v>586</v>
      </c>
      <c r="F12" s="13"/>
      <c r="G12" s="265"/>
    </row>
    <row r="13" spans="1:7" ht="49.5" customHeight="1">
      <c r="A13" s="9">
        <v>1</v>
      </c>
      <c r="B13" s="449" t="s">
        <v>587</v>
      </c>
      <c r="C13" s="10">
        <v>99.5</v>
      </c>
      <c r="D13" s="10">
        <v>192.86</v>
      </c>
      <c r="E13" s="11"/>
      <c r="F13" s="11"/>
      <c r="G13" s="20">
        <f>C13+F13</f>
        <v>99.5</v>
      </c>
    </row>
    <row r="14" spans="1:7" ht="33.75">
      <c r="A14" s="9">
        <v>2</v>
      </c>
      <c r="B14" s="449" t="s">
        <v>588</v>
      </c>
      <c r="C14" s="10">
        <v>311.38</v>
      </c>
      <c r="D14" s="10">
        <v>366.36</v>
      </c>
      <c r="E14" s="11"/>
      <c r="F14" s="11"/>
      <c r="G14" s="20">
        <f>C14+F14</f>
        <v>311.38</v>
      </c>
    </row>
    <row r="15" spans="1:7" ht="15" customHeight="1">
      <c r="A15" s="16"/>
      <c r="B15" s="450"/>
      <c r="C15" s="266"/>
      <c r="D15" s="266"/>
      <c r="E15" s="266" t="s">
        <v>589</v>
      </c>
      <c r="F15" s="448"/>
      <c r="G15" s="453"/>
    </row>
    <row r="16" spans="1:7" ht="33.75">
      <c r="A16" s="9">
        <v>3</v>
      </c>
      <c r="B16" s="449" t="s">
        <v>590</v>
      </c>
      <c r="C16" s="10">
        <v>92.41</v>
      </c>
      <c r="D16" s="11"/>
      <c r="E16" s="10">
        <v>130</v>
      </c>
      <c r="F16" s="10">
        <f>E16*0.060458</f>
        <v>7.85954</v>
      </c>
      <c r="G16" s="20">
        <f>C16+F16</f>
        <v>100.26953999999999</v>
      </c>
    </row>
    <row r="17" spans="1:7" ht="15" customHeight="1">
      <c r="A17" s="16"/>
      <c r="B17" s="450"/>
      <c r="C17" s="266"/>
      <c r="D17" s="266"/>
      <c r="E17" s="266" t="s">
        <v>591</v>
      </c>
      <c r="F17" s="448"/>
      <c r="G17" s="453"/>
    </row>
    <row r="18" spans="1:7" ht="23.25" thickBot="1">
      <c r="A18" s="5">
        <v>4</v>
      </c>
      <c r="B18" s="457" t="s">
        <v>592</v>
      </c>
      <c r="C18" s="19">
        <v>19.23</v>
      </c>
      <c r="D18" s="272"/>
      <c r="E18" s="272"/>
      <c r="F18" s="272"/>
      <c r="G18" s="271">
        <f>C18+F18</f>
        <v>19.23</v>
      </c>
    </row>
    <row r="19" spans="1:7" ht="26.25" thickBot="1">
      <c r="A19" s="459"/>
      <c r="B19" s="460" t="s">
        <v>593</v>
      </c>
      <c r="C19" s="461">
        <f>C13+C14+C16+C18</f>
        <v>522.52</v>
      </c>
      <c r="D19" s="461">
        <f>D13+D14+D16+D18</f>
        <v>559.22</v>
      </c>
      <c r="E19" s="461">
        <f>E13+E14+E16+E18</f>
        <v>130</v>
      </c>
      <c r="F19" s="461">
        <f>F13+F14+F16+F18</f>
        <v>7.85954</v>
      </c>
      <c r="G19" s="462">
        <f>G13+G14+G16+G18</f>
        <v>530.37954</v>
      </c>
    </row>
    <row r="20" spans="1:7" ht="15" customHeight="1">
      <c r="A20" s="14"/>
      <c r="B20" s="458" t="s">
        <v>594</v>
      </c>
      <c r="C20" s="267"/>
      <c r="D20" s="267"/>
      <c r="E20" s="267"/>
      <c r="F20" s="267"/>
      <c r="G20" s="268"/>
    </row>
    <row r="21" spans="1:7" ht="15" customHeight="1">
      <c r="A21" s="16"/>
      <c r="B21" s="450"/>
      <c r="C21" s="266"/>
      <c r="D21" s="266"/>
      <c r="E21" s="266" t="s">
        <v>595</v>
      </c>
      <c r="F21" s="448"/>
      <c r="G21" s="453"/>
    </row>
    <row r="22" spans="1:7" ht="22.5">
      <c r="A22" s="9">
        <v>5</v>
      </c>
      <c r="B22" s="449" t="s">
        <v>596</v>
      </c>
      <c r="C22" s="10">
        <v>539.75</v>
      </c>
      <c r="D22" s="10">
        <v>246.91</v>
      </c>
      <c r="E22" s="11"/>
      <c r="F22" s="10"/>
      <c r="G22" s="20">
        <f>C22+F22</f>
        <v>539.75</v>
      </c>
    </row>
    <row r="23" spans="1:7" ht="22.5">
      <c r="A23" s="9">
        <v>6</v>
      </c>
      <c r="B23" s="449" t="s">
        <v>597</v>
      </c>
      <c r="C23" s="10">
        <v>95.19</v>
      </c>
      <c r="D23" s="10">
        <v>50.08</v>
      </c>
      <c r="E23" s="11"/>
      <c r="F23" s="11"/>
      <c r="G23" s="20">
        <f>C23+F23</f>
        <v>95.19</v>
      </c>
    </row>
    <row r="24" spans="1:7" ht="34.5" thickBot="1">
      <c r="A24" s="5">
        <v>7</v>
      </c>
      <c r="B24" s="457" t="s">
        <v>598</v>
      </c>
      <c r="C24" s="19">
        <v>32.27</v>
      </c>
      <c r="D24" s="19">
        <v>20.82</v>
      </c>
      <c r="E24" s="272"/>
      <c r="F24" s="272"/>
      <c r="G24" s="271">
        <f>C24+F24</f>
        <v>32.27</v>
      </c>
    </row>
    <row r="25" spans="1:7" ht="13.5" thickBot="1">
      <c r="A25" s="52"/>
      <c r="B25" s="464" t="s">
        <v>599</v>
      </c>
      <c r="C25" s="465">
        <f>C22+C23+C24</f>
        <v>667.21</v>
      </c>
      <c r="D25" s="465">
        <f>D22+D23+D24</f>
        <v>317.81</v>
      </c>
      <c r="E25" s="465"/>
      <c r="F25" s="465">
        <f>F22+F23+F24</f>
        <v>0</v>
      </c>
      <c r="G25" s="466">
        <f>SUM(G22:G24)</f>
        <v>667.21</v>
      </c>
    </row>
    <row r="26" spans="1:7" ht="15" customHeight="1">
      <c r="A26" s="12"/>
      <c r="B26" s="463"/>
      <c r="C26" s="264"/>
      <c r="D26" s="264"/>
      <c r="E26" s="264" t="s">
        <v>600</v>
      </c>
      <c r="F26" s="22"/>
      <c r="G26" s="275"/>
    </row>
    <row r="27" spans="1:7" ht="22.5">
      <c r="A27" s="9">
        <v>8</v>
      </c>
      <c r="B27" s="449" t="s">
        <v>601</v>
      </c>
      <c r="C27" s="10">
        <v>196.97</v>
      </c>
      <c r="D27" s="10"/>
      <c r="E27" s="10">
        <v>563.38</v>
      </c>
      <c r="F27" s="10">
        <f>E27*0.060458</f>
        <v>34.06082804</v>
      </c>
      <c r="G27" s="20">
        <f aca="true" t="shared" si="0" ref="G27:G36">C27+F27</f>
        <v>231.03082804</v>
      </c>
    </row>
    <row r="28" spans="1:7" ht="22.5">
      <c r="A28" s="9">
        <v>9</v>
      </c>
      <c r="B28" s="449" t="s">
        <v>602</v>
      </c>
      <c r="C28" s="10">
        <v>228.84</v>
      </c>
      <c r="D28" s="10"/>
      <c r="E28" s="10">
        <v>764.24</v>
      </c>
      <c r="F28" s="10">
        <f>E28*0.060458</f>
        <v>46.20442192</v>
      </c>
      <c r="G28" s="20">
        <f t="shared" si="0"/>
        <v>275.04442192</v>
      </c>
    </row>
    <row r="29" spans="1:7" ht="33.75">
      <c r="A29" s="9">
        <v>10</v>
      </c>
      <c r="B29" s="449" t="s">
        <v>603</v>
      </c>
      <c r="C29" s="10">
        <v>364.55</v>
      </c>
      <c r="D29" s="10"/>
      <c r="E29" s="10">
        <v>883.85</v>
      </c>
      <c r="F29" s="10">
        <f>E29*0.060458</f>
        <v>53.435803299999996</v>
      </c>
      <c r="G29" s="20">
        <f t="shared" si="0"/>
        <v>417.9858033</v>
      </c>
    </row>
    <row r="30" spans="1:7" ht="34.5" customHeight="1">
      <c r="A30" s="447">
        <v>11</v>
      </c>
      <c r="B30" s="449" t="s">
        <v>604</v>
      </c>
      <c r="C30" s="10">
        <v>296.7</v>
      </c>
      <c r="D30" s="10"/>
      <c r="E30" s="10">
        <v>448.2</v>
      </c>
      <c r="F30" s="10">
        <f>E30*0.060458</f>
        <v>27.0972756</v>
      </c>
      <c r="G30" s="20">
        <f t="shared" si="0"/>
        <v>323.7972756</v>
      </c>
    </row>
    <row r="31" spans="1:7" ht="45">
      <c r="A31" s="9">
        <v>12</v>
      </c>
      <c r="B31" s="449" t="s">
        <v>605</v>
      </c>
      <c r="C31" s="10">
        <v>443.94</v>
      </c>
      <c r="D31" s="10">
        <v>192.83</v>
      </c>
      <c r="E31" s="11"/>
      <c r="F31" s="10"/>
      <c r="G31" s="20">
        <f t="shared" si="0"/>
        <v>443.94</v>
      </c>
    </row>
    <row r="32" spans="1:7" ht="33.75">
      <c r="A32" s="9">
        <v>13</v>
      </c>
      <c r="B32" s="449" t="s">
        <v>606</v>
      </c>
      <c r="C32" s="10">
        <v>496.02</v>
      </c>
      <c r="D32" s="10">
        <v>711.41</v>
      </c>
      <c r="E32" s="11"/>
      <c r="F32" s="10"/>
      <c r="G32" s="20">
        <f t="shared" si="0"/>
        <v>496.02</v>
      </c>
    </row>
    <row r="33" spans="1:7" ht="56.25">
      <c r="A33" s="9">
        <v>14</v>
      </c>
      <c r="B33" s="449" t="s">
        <v>641</v>
      </c>
      <c r="C33" s="10">
        <v>32.09</v>
      </c>
      <c r="D33" s="10">
        <v>4.11</v>
      </c>
      <c r="E33" s="11"/>
      <c r="F33" s="11"/>
      <c r="G33" s="20">
        <f t="shared" si="0"/>
        <v>32.09</v>
      </c>
    </row>
    <row r="34" spans="1:7" ht="22.5">
      <c r="A34" s="9">
        <v>15</v>
      </c>
      <c r="B34" s="449" t="s">
        <v>607</v>
      </c>
      <c r="C34" s="10">
        <v>357.09</v>
      </c>
      <c r="D34" s="11">
        <v>329.45</v>
      </c>
      <c r="E34" s="11">
        <v>98.6</v>
      </c>
      <c r="F34" s="10">
        <f>E34*0.060458</f>
        <v>5.9611588</v>
      </c>
      <c r="G34" s="20">
        <f t="shared" si="0"/>
        <v>363.0511588</v>
      </c>
    </row>
    <row r="35" spans="1:7" ht="22.5">
      <c r="A35" s="9">
        <v>16</v>
      </c>
      <c r="B35" s="449" t="s">
        <v>843</v>
      </c>
      <c r="C35" s="10">
        <v>131.51</v>
      </c>
      <c r="D35" s="10">
        <v>132.47</v>
      </c>
      <c r="E35" s="11"/>
      <c r="F35" s="10"/>
      <c r="G35" s="20">
        <f t="shared" si="0"/>
        <v>131.51</v>
      </c>
    </row>
    <row r="36" spans="1:7" ht="13.5" thickBot="1">
      <c r="A36" s="5">
        <v>17</v>
      </c>
      <c r="B36" s="457" t="s">
        <v>608</v>
      </c>
      <c r="C36" s="19">
        <v>203.52</v>
      </c>
      <c r="D36" s="19">
        <v>122.73</v>
      </c>
      <c r="E36" s="272"/>
      <c r="F36" s="19"/>
      <c r="G36" s="271">
        <f t="shared" si="0"/>
        <v>203.52</v>
      </c>
    </row>
    <row r="37" spans="1:7" ht="13.5" thickBot="1">
      <c r="A37" s="280"/>
      <c r="B37" s="467" t="s">
        <v>609</v>
      </c>
      <c r="C37" s="278">
        <f>C27+C28+C29+C30+C31+C32+C33+C34+C35+C36</f>
        <v>2751.23</v>
      </c>
      <c r="D37" s="278">
        <f>D27+D28+D29+D30+D31+D32+D33+D34+D35+D36</f>
        <v>1493</v>
      </c>
      <c r="E37" s="278">
        <f>E27+E28+E29+E30+E31+E32+E33+E34+E35+E36</f>
        <v>2758.2699999999995</v>
      </c>
      <c r="F37" s="278">
        <f>F27+F28+F29+F30+F31+F32+F33+F34+F35+F36</f>
        <v>166.75948766</v>
      </c>
      <c r="G37" s="279">
        <f>G27+G28+G29+G30+G31+G32+G33+G34+G35+G36</f>
        <v>2917.9894876599997</v>
      </c>
    </row>
    <row r="38" spans="1:7" ht="15" customHeight="1">
      <c r="A38" s="12"/>
      <c r="B38" s="463"/>
      <c r="C38" s="264"/>
      <c r="D38" s="264"/>
      <c r="E38" s="264" t="s">
        <v>610</v>
      </c>
      <c r="F38" s="22"/>
      <c r="G38" s="275"/>
    </row>
    <row r="39" spans="1:7" ht="33.75">
      <c r="A39" s="9">
        <v>18</v>
      </c>
      <c r="B39" s="449" t="s">
        <v>611</v>
      </c>
      <c r="C39" s="10">
        <v>82.1</v>
      </c>
      <c r="D39" s="10">
        <v>59.51</v>
      </c>
      <c r="E39" s="11"/>
      <c r="F39" s="11"/>
      <c r="G39" s="20">
        <f>C39+F39</f>
        <v>82.1</v>
      </c>
    </row>
    <row r="40" spans="1:7" ht="22.5">
      <c r="A40" s="9">
        <v>19</v>
      </c>
      <c r="B40" s="449" t="s">
        <v>612</v>
      </c>
      <c r="C40" s="10">
        <v>195.12</v>
      </c>
      <c r="D40" s="10">
        <v>193.83</v>
      </c>
      <c r="E40" s="11"/>
      <c r="F40" s="11"/>
      <c r="G40" s="20">
        <f>C40+F40</f>
        <v>195.12</v>
      </c>
    </row>
    <row r="41" spans="1:7" ht="45">
      <c r="A41" s="9">
        <v>20</v>
      </c>
      <c r="B41" s="449" t="s">
        <v>613</v>
      </c>
      <c r="C41" s="10">
        <v>31.2</v>
      </c>
      <c r="D41" s="11"/>
      <c r="E41" s="11"/>
      <c r="F41" s="11"/>
      <c r="G41" s="20">
        <f>C41+F41</f>
        <v>31.2</v>
      </c>
    </row>
    <row r="42" spans="1:7" ht="33.75">
      <c r="A42" s="9">
        <v>21</v>
      </c>
      <c r="B42" s="449" t="s">
        <v>614</v>
      </c>
      <c r="C42" s="10">
        <v>67.69</v>
      </c>
      <c r="D42" s="10"/>
      <c r="E42" s="10">
        <v>34.33</v>
      </c>
      <c r="F42" s="10">
        <f>E42*0.060458</f>
        <v>2.07552314</v>
      </c>
      <c r="G42" s="20">
        <f>C42+F42</f>
        <v>69.76552314</v>
      </c>
    </row>
    <row r="43" spans="1:7" ht="13.5" thickBot="1">
      <c r="A43" s="5">
        <v>22</v>
      </c>
      <c r="B43" s="457" t="s">
        <v>615</v>
      </c>
      <c r="C43" s="19">
        <v>51.75</v>
      </c>
      <c r="D43" s="19">
        <v>22.75</v>
      </c>
      <c r="E43" s="272"/>
      <c r="F43" s="272"/>
      <c r="G43" s="271">
        <f>C43+F43</f>
        <v>51.75</v>
      </c>
    </row>
    <row r="44" spans="1:7" ht="13.5" thickBot="1">
      <c r="A44" s="280"/>
      <c r="B44" s="467" t="s">
        <v>616</v>
      </c>
      <c r="C44" s="278">
        <f>C39+C40+C41+C42+C43</f>
        <v>427.86</v>
      </c>
      <c r="D44" s="278">
        <f>D39+D40+D41+D42+D43</f>
        <v>276.09000000000003</v>
      </c>
      <c r="E44" s="278">
        <f>E39+E40+E41+E42+E43</f>
        <v>34.33</v>
      </c>
      <c r="F44" s="278">
        <f>F39+F40+F41+F42+F43</f>
        <v>2.07552314</v>
      </c>
      <c r="G44" s="279">
        <f>G39+G40+G41+G42+G43</f>
        <v>429.93552314</v>
      </c>
    </row>
    <row r="45" spans="1:7" ht="23.25" thickBot="1">
      <c r="A45" s="468"/>
      <c r="B45" s="469" t="s">
        <v>617</v>
      </c>
      <c r="C45" s="470">
        <f>C25+C37+C44</f>
        <v>3846.3</v>
      </c>
      <c r="D45" s="470">
        <f>D25+D37+D44</f>
        <v>2086.9</v>
      </c>
      <c r="E45" s="470">
        <f>E25+E37+E44</f>
        <v>2792.5999999999995</v>
      </c>
      <c r="F45" s="470">
        <f>F25+F37+F44</f>
        <v>168.8350108</v>
      </c>
      <c r="G45" s="471">
        <f>G25+G37+G44</f>
        <v>4015.1350107999997</v>
      </c>
    </row>
    <row r="46" spans="1:7" ht="15.75">
      <c r="A46" s="12"/>
      <c r="B46" s="463"/>
      <c r="C46" s="22"/>
      <c r="D46" s="22"/>
      <c r="E46" s="264" t="s">
        <v>589</v>
      </c>
      <c r="F46" s="22"/>
      <c r="G46" s="275"/>
    </row>
    <row r="47" spans="1:7" ht="33.75">
      <c r="A47" s="9">
        <v>23</v>
      </c>
      <c r="B47" s="449" t="s">
        <v>618</v>
      </c>
      <c r="C47" s="10">
        <v>86.9</v>
      </c>
      <c r="D47" s="11">
        <v>29.24</v>
      </c>
      <c r="E47" s="262"/>
      <c r="F47" s="10">
        <f>E47*0.060458</f>
        <v>0</v>
      </c>
      <c r="G47" s="20">
        <f>C47+F47</f>
        <v>86.9</v>
      </c>
    </row>
    <row r="48" spans="1:7" ht="22.5">
      <c r="A48" s="9">
        <v>24</v>
      </c>
      <c r="B48" s="449" t="s">
        <v>619</v>
      </c>
      <c r="C48" s="10">
        <v>50.38</v>
      </c>
      <c r="D48" s="11"/>
      <c r="E48" s="11"/>
      <c r="F48" s="10"/>
      <c r="G48" s="20">
        <f>C48+F48</f>
        <v>50.38</v>
      </c>
    </row>
    <row r="49" spans="1:7" ht="22.5">
      <c r="A49" s="9">
        <v>25</v>
      </c>
      <c r="B49" s="449" t="s">
        <v>620</v>
      </c>
      <c r="C49" s="10">
        <v>22.49</v>
      </c>
      <c r="D49" s="11"/>
      <c r="E49" s="11">
        <v>4.5</v>
      </c>
      <c r="F49" s="10">
        <f>E49*0.060458</f>
        <v>0.272061</v>
      </c>
      <c r="G49" s="20">
        <f>C49+F49</f>
        <v>22.762061</v>
      </c>
    </row>
    <row r="50" spans="1:7" ht="23.25" thickBot="1">
      <c r="A50" s="5">
        <v>26</v>
      </c>
      <c r="B50" s="457" t="s">
        <v>621</v>
      </c>
      <c r="C50" s="19">
        <v>206.78</v>
      </c>
      <c r="D50" s="272"/>
      <c r="E50" s="277">
        <v>658.8</v>
      </c>
      <c r="F50" s="19">
        <f>E50*0.060458</f>
        <v>39.829730399999995</v>
      </c>
      <c r="G50" s="271">
        <f>C50+F50</f>
        <v>246.6097304</v>
      </c>
    </row>
    <row r="51" spans="1:7" ht="13.5" thickBot="1">
      <c r="A51" s="280"/>
      <c r="B51" s="467" t="s">
        <v>642</v>
      </c>
      <c r="C51" s="278">
        <f>C47+C48+C49+C50</f>
        <v>366.55</v>
      </c>
      <c r="D51" s="278">
        <f>D47+D48+D49+D50</f>
        <v>29.24</v>
      </c>
      <c r="E51" s="278">
        <f>E47+E48+E49+E50</f>
        <v>663.3</v>
      </c>
      <c r="F51" s="278">
        <f>F47+F48+F49+F50</f>
        <v>40.101791399999996</v>
      </c>
      <c r="G51" s="279">
        <f>G47+G48+G49+G50</f>
        <v>406.6517914</v>
      </c>
    </row>
    <row r="52" spans="1:7" ht="15.75">
      <c r="A52" s="12"/>
      <c r="B52" s="463"/>
      <c r="C52" s="264"/>
      <c r="D52" s="264"/>
      <c r="E52" s="264" t="s">
        <v>591</v>
      </c>
      <c r="F52" s="22"/>
      <c r="G52" s="275"/>
    </row>
    <row r="53" spans="1:7" ht="22.5">
      <c r="A53" s="9">
        <v>27</v>
      </c>
      <c r="B53" s="449" t="s">
        <v>622</v>
      </c>
      <c r="C53" s="10">
        <v>1625.97</v>
      </c>
      <c r="D53" s="10"/>
      <c r="E53" s="11"/>
      <c r="F53" s="10"/>
      <c r="G53" s="20">
        <f>C53+F53</f>
        <v>1625.97</v>
      </c>
    </row>
    <row r="54" spans="1:7" ht="22.5">
      <c r="A54" s="21"/>
      <c r="B54" s="452" t="s">
        <v>643</v>
      </c>
      <c r="C54" s="23">
        <f>SUM(C53)</f>
        <v>1625.97</v>
      </c>
      <c r="D54" s="23">
        <f>SUM(D53)</f>
        <v>0</v>
      </c>
      <c r="E54" s="23">
        <f>SUM(E53)</f>
        <v>0</v>
      </c>
      <c r="F54" s="23">
        <f>SUM(F53)</f>
        <v>0</v>
      </c>
      <c r="G54" s="276">
        <f>SUM(G53)</f>
        <v>1625.97</v>
      </c>
    </row>
    <row r="55" spans="1:7" ht="15.75">
      <c r="A55" s="16"/>
      <c r="B55" s="451"/>
      <c r="C55" s="269"/>
      <c r="D55" s="269"/>
      <c r="E55" s="266" t="s">
        <v>623</v>
      </c>
      <c r="F55" s="269"/>
      <c r="G55" s="270"/>
    </row>
    <row r="56" spans="1:7" ht="22.5">
      <c r="A56" s="9">
        <v>28</v>
      </c>
      <c r="B56" s="449" t="s">
        <v>624</v>
      </c>
      <c r="C56" s="10">
        <v>20.75</v>
      </c>
      <c r="D56" s="11"/>
      <c r="E56" s="10">
        <v>4.05</v>
      </c>
      <c r="F56" s="10">
        <f>E56*0.065497</f>
        <v>0.26526285</v>
      </c>
      <c r="G56" s="20">
        <f>C56+F56</f>
        <v>21.01526285</v>
      </c>
    </row>
    <row r="57" spans="1:7" ht="33.75">
      <c r="A57" s="9">
        <v>29</v>
      </c>
      <c r="B57" s="449" t="s">
        <v>625</v>
      </c>
      <c r="C57" s="10">
        <v>189.13</v>
      </c>
      <c r="D57" s="10">
        <v>274.97</v>
      </c>
      <c r="E57" s="11"/>
      <c r="F57" s="11"/>
      <c r="G57" s="20">
        <f>C57+F57</f>
        <v>189.13</v>
      </c>
    </row>
    <row r="58" spans="1:7" ht="33.75">
      <c r="A58" s="9">
        <v>30</v>
      </c>
      <c r="B58" s="449" t="s">
        <v>530</v>
      </c>
      <c r="C58" s="10">
        <v>216.96</v>
      </c>
      <c r="D58" s="262">
        <v>36.6</v>
      </c>
      <c r="E58" s="11"/>
      <c r="F58" s="10"/>
      <c r="G58" s="20">
        <f>C58+F58</f>
        <v>216.96</v>
      </c>
    </row>
    <row r="59" spans="1:7" ht="22.5">
      <c r="A59" s="9">
        <v>31</v>
      </c>
      <c r="B59" s="449" t="s">
        <v>844</v>
      </c>
      <c r="C59" s="10">
        <v>30.66</v>
      </c>
      <c r="D59" s="11"/>
      <c r="E59" s="11">
        <v>5.4</v>
      </c>
      <c r="F59" s="10">
        <f>E59*0.060458</f>
        <v>0.3264732</v>
      </c>
      <c r="G59" s="20">
        <f>C59+F59</f>
        <v>30.9864732</v>
      </c>
    </row>
    <row r="60" spans="1:7" ht="23.25" thickBot="1">
      <c r="A60" s="5">
        <v>32</v>
      </c>
      <c r="B60" s="457" t="s">
        <v>626</v>
      </c>
      <c r="C60" s="19">
        <v>15.07</v>
      </c>
      <c r="D60" s="272"/>
      <c r="E60" s="19">
        <v>6.01</v>
      </c>
      <c r="F60" s="19">
        <f>E60*0.060458</f>
        <v>0.36335258</v>
      </c>
      <c r="G60" s="271">
        <f>C60+F60</f>
        <v>15.433352580000001</v>
      </c>
    </row>
    <row r="61" spans="1:7" ht="23.25" thickBot="1">
      <c r="A61" s="280"/>
      <c r="B61" s="467" t="s">
        <v>644</v>
      </c>
      <c r="C61" s="278">
        <f>SUM(C56:C60)</f>
        <v>472.57000000000005</v>
      </c>
      <c r="D61" s="278">
        <f>SUM(D56:D60)</f>
        <v>311.57000000000005</v>
      </c>
      <c r="E61" s="278">
        <f>SUM(E56:E60)</f>
        <v>15.459999999999999</v>
      </c>
      <c r="F61" s="278">
        <f>SUM(F56:F60)</f>
        <v>0.9550886299999999</v>
      </c>
      <c r="G61" s="279">
        <f>SUM(G56:G60)</f>
        <v>473.52508863</v>
      </c>
    </row>
    <row r="62" spans="1:7" ht="23.25" thickBot="1">
      <c r="A62" s="474"/>
      <c r="B62" s="467" t="s">
        <v>627</v>
      </c>
      <c r="C62" s="278">
        <f>C45+C51+C54+C61</f>
        <v>6311.39</v>
      </c>
      <c r="D62" s="278">
        <f>D45+D51+D54+D61</f>
        <v>2427.71</v>
      </c>
      <c r="E62" s="278">
        <f>E45+E51+E54+E61</f>
        <v>3471.3599999999997</v>
      </c>
      <c r="F62" s="278">
        <f>F45+F51+F54+F61</f>
        <v>209.89189083</v>
      </c>
      <c r="G62" s="279">
        <f>G45+G51+G54+G61</f>
        <v>6521.28189083</v>
      </c>
    </row>
    <row r="63" spans="1:7" ht="13.5" thickBot="1">
      <c r="A63" s="472"/>
      <c r="B63" s="473" t="s">
        <v>628</v>
      </c>
      <c r="C63" s="273">
        <f>C19+C62</f>
        <v>6833.91</v>
      </c>
      <c r="D63" s="273">
        <f>D19+D62</f>
        <v>2986.9300000000003</v>
      </c>
      <c r="E63" s="273">
        <f>E19+E62</f>
        <v>3601.3599999999997</v>
      </c>
      <c r="F63" s="273">
        <f>F19+F62</f>
        <v>217.75143083</v>
      </c>
      <c r="G63" s="274">
        <f>G19+G62</f>
        <v>7051.6614308299995</v>
      </c>
    </row>
    <row r="65" spans="2:7" ht="12.75">
      <c r="B65" s="651" t="s">
        <v>629</v>
      </c>
      <c r="C65" s="651"/>
      <c r="D65" s="651"/>
      <c r="E65" s="651"/>
      <c r="F65" s="651"/>
      <c r="G65" s="651"/>
    </row>
    <row r="66" spans="2:7" ht="12.75">
      <c r="B66" s="4" t="s">
        <v>846</v>
      </c>
      <c r="C66" s="25"/>
      <c r="D66" s="25"/>
      <c r="E66" s="25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25"/>
      <c r="D68" s="25"/>
      <c r="E68" s="25"/>
      <c r="F68" s="4"/>
      <c r="G68" s="4"/>
    </row>
    <row r="69" spans="2:7" ht="12.75">
      <c r="B69" s="4"/>
      <c r="C69" s="25"/>
      <c r="D69" s="25"/>
      <c r="E69" s="25"/>
      <c r="F69" s="4"/>
      <c r="G69" s="4"/>
    </row>
    <row r="72" ht="12.75">
      <c r="G72" s="27"/>
    </row>
  </sheetData>
  <sheetProtection/>
  <mergeCells count="9">
    <mergeCell ref="B65:G65"/>
    <mergeCell ref="A9:G9"/>
    <mergeCell ref="A10:A11"/>
    <mergeCell ref="B10:B11"/>
    <mergeCell ref="C10:G10"/>
    <mergeCell ref="A5:G5"/>
    <mergeCell ref="A6:G6"/>
    <mergeCell ref="A7:G7"/>
    <mergeCell ref="A8:G8"/>
  </mergeCells>
  <printOptions/>
  <pageMargins left="0.75" right="0.22" top="0.53" bottom="0.53" header="0.5" footer="0.5"/>
  <pageSetup horizontalDpi="600" verticalDpi="600" orientation="portrait" paperSize="9" r:id="rId1"/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6">
      <selection activeCell="M58" sqref="M58"/>
    </sheetView>
  </sheetViews>
  <sheetFormatPr defaultColWidth="9.140625" defaultRowHeight="12.75"/>
  <cols>
    <col min="1" max="1" width="6.7109375" style="74" customWidth="1"/>
    <col min="2" max="2" width="35.7109375" style="28" customWidth="1"/>
    <col min="3" max="5" width="8.7109375" style="28" customWidth="1"/>
    <col min="6" max="6" width="8.7109375" style="76" customWidth="1"/>
    <col min="7" max="7" width="8.7109375" style="28" customWidth="1"/>
  </cols>
  <sheetData>
    <row r="1" ht="12.75">
      <c r="E1" s="2" t="s">
        <v>548</v>
      </c>
    </row>
    <row r="2" ht="12.75">
      <c r="E2" s="2" t="s">
        <v>1147</v>
      </c>
    </row>
    <row r="3" ht="12.75">
      <c r="E3" s="2" t="s">
        <v>1155</v>
      </c>
    </row>
    <row r="4" spans="1:7" ht="12.75">
      <c r="A4" s="668" t="s">
        <v>1150</v>
      </c>
      <c r="B4" s="668"/>
      <c r="C4" s="668"/>
      <c r="D4" s="668"/>
      <c r="E4" s="668"/>
      <c r="F4" s="581"/>
      <c r="G4" s="581"/>
    </row>
    <row r="5" spans="1:7" ht="12.75">
      <c r="A5" s="668" t="s">
        <v>577</v>
      </c>
      <c r="B5" s="668"/>
      <c r="C5" s="668"/>
      <c r="D5" s="668"/>
      <c r="E5" s="668"/>
      <c r="F5" s="581"/>
      <c r="G5" s="581"/>
    </row>
    <row r="6" spans="1:7" ht="12.75">
      <c r="A6" s="668" t="s">
        <v>630</v>
      </c>
      <c r="B6" s="668"/>
      <c r="C6" s="668"/>
      <c r="D6" s="668"/>
      <c r="E6" s="668"/>
      <c r="F6" s="581"/>
      <c r="G6" s="581"/>
    </row>
    <row r="7" spans="1:7" ht="13.5" thickBot="1">
      <c r="A7" s="669" t="s">
        <v>1159</v>
      </c>
      <c r="B7" s="669"/>
      <c r="C7" s="669"/>
      <c r="D7" s="669"/>
      <c r="E7" s="669"/>
      <c r="F7" s="670"/>
      <c r="G7" s="670"/>
    </row>
    <row r="8" spans="1:7" ht="49.5" customHeight="1" thickBot="1">
      <c r="A8" s="629" t="s">
        <v>552</v>
      </c>
      <c r="B8" s="627" t="s">
        <v>579</v>
      </c>
      <c r="C8" s="664" t="s">
        <v>845</v>
      </c>
      <c r="D8" s="665"/>
      <c r="E8" s="665"/>
      <c r="F8" s="666"/>
      <c r="G8" s="667"/>
    </row>
    <row r="9" spans="1:7" ht="64.5" customHeight="1" thickBot="1">
      <c r="A9" s="662"/>
      <c r="B9" s="663"/>
      <c r="C9" s="30" t="s">
        <v>631</v>
      </c>
      <c r="D9" s="31" t="s">
        <v>582</v>
      </c>
      <c r="E9" s="31" t="s">
        <v>583</v>
      </c>
      <c r="F9" s="32" t="s">
        <v>567</v>
      </c>
      <c r="G9" s="475" t="s">
        <v>584</v>
      </c>
    </row>
    <row r="10" spans="1:7" ht="12.75" customHeight="1" thickBot="1">
      <c r="A10" s="33">
        <v>1</v>
      </c>
      <c r="B10" s="34" t="s">
        <v>594</v>
      </c>
      <c r="C10" s="35" t="s">
        <v>632</v>
      </c>
      <c r="D10" s="37"/>
      <c r="E10" s="36"/>
      <c r="F10" s="36"/>
      <c r="G10" s="38"/>
    </row>
    <row r="11" spans="1:7" ht="12" customHeight="1">
      <c r="A11" s="39">
        <v>1</v>
      </c>
      <c r="B11" s="40" t="s">
        <v>633</v>
      </c>
      <c r="C11" s="41">
        <v>52.35</v>
      </c>
      <c r="D11" s="42">
        <v>232.96</v>
      </c>
      <c r="E11" s="43"/>
      <c r="F11" s="42"/>
      <c r="G11" s="44">
        <f>C11+F11</f>
        <v>52.35</v>
      </c>
    </row>
    <row r="12" spans="1:7" ht="22.5">
      <c r="A12" s="45">
        <v>2</v>
      </c>
      <c r="B12" s="46" t="s">
        <v>634</v>
      </c>
      <c r="C12" s="47">
        <v>36.89</v>
      </c>
      <c r="D12" s="48">
        <v>112.51</v>
      </c>
      <c r="E12" s="49"/>
      <c r="F12" s="48"/>
      <c r="G12" s="44">
        <f aca="true" t="shared" si="0" ref="G12:G20">C12+F12</f>
        <v>36.89</v>
      </c>
    </row>
    <row r="13" spans="1:7" ht="12" customHeight="1">
      <c r="A13" s="45">
        <v>3</v>
      </c>
      <c r="B13" s="46" t="s">
        <v>635</v>
      </c>
      <c r="C13" s="47">
        <v>40.33</v>
      </c>
      <c r="D13" s="49"/>
      <c r="E13" s="48">
        <v>20</v>
      </c>
      <c r="F13" s="48">
        <f>E13*0.060458</f>
        <v>1.20916</v>
      </c>
      <c r="G13" s="44">
        <f t="shared" si="0"/>
        <v>41.539159999999995</v>
      </c>
    </row>
    <row r="14" spans="1:7" ht="12" customHeight="1">
      <c r="A14" s="45">
        <v>4</v>
      </c>
      <c r="B14" s="46" t="s">
        <v>636</v>
      </c>
      <c r="C14" s="47">
        <v>23.19</v>
      </c>
      <c r="D14" s="49"/>
      <c r="E14" s="49"/>
      <c r="F14" s="48"/>
      <c r="G14" s="44">
        <f t="shared" si="0"/>
        <v>23.19</v>
      </c>
    </row>
    <row r="15" spans="1:7" ht="21.75" customHeight="1">
      <c r="A15" s="45">
        <v>5</v>
      </c>
      <c r="B15" s="46" t="s">
        <v>654</v>
      </c>
      <c r="C15" s="47">
        <v>23.19</v>
      </c>
      <c r="D15" s="49"/>
      <c r="E15" s="48">
        <v>10</v>
      </c>
      <c r="F15" s="48">
        <f>E15*0.060458</f>
        <v>0.60458</v>
      </c>
      <c r="G15" s="44">
        <f t="shared" si="0"/>
        <v>23.79458</v>
      </c>
    </row>
    <row r="16" spans="1:7" ht="12" customHeight="1">
      <c r="A16" s="45">
        <v>6</v>
      </c>
      <c r="B16" s="46" t="s">
        <v>655</v>
      </c>
      <c r="C16" s="47">
        <v>6.02</v>
      </c>
      <c r="D16" s="49"/>
      <c r="E16" s="48">
        <v>5.28</v>
      </c>
      <c r="F16" s="48">
        <f>E16*0.060458</f>
        <v>0.31921824</v>
      </c>
      <c r="G16" s="44">
        <f t="shared" si="0"/>
        <v>6.339218239999999</v>
      </c>
    </row>
    <row r="17" spans="1:7" ht="21.75" customHeight="1">
      <c r="A17" s="45">
        <v>7</v>
      </c>
      <c r="B17" s="46" t="s">
        <v>656</v>
      </c>
      <c r="C17" s="47">
        <v>63.68</v>
      </c>
      <c r="D17" s="49">
        <v>97.83</v>
      </c>
      <c r="E17" s="49"/>
      <c r="F17" s="48"/>
      <c r="G17" s="44">
        <f t="shared" si="0"/>
        <v>63.68</v>
      </c>
    </row>
    <row r="18" spans="1:7" ht="12" customHeight="1">
      <c r="A18" s="45">
        <v>8</v>
      </c>
      <c r="B18" s="46" t="s">
        <v>657</v>
      </c>
      <c r="C18" s="47"/>
      <c r="D18" s="49"/>
      <c r="E18" s="48">
        <v>146.06</v>
      </c>
      <c r="F18" s="48">
        <f>E18*0.065497</f>
        <v>9.56649182</v>
      </c>
      <c r="G18" s="59">
        <f t="shared" si="0"/>
        <v>9.56649182</v>
      </c>
    </row>
    <row r="19" spans="1:7" ht="12" customHeight="1" thickBot="1">
      <c r="A19" s="493">
        <v>9</v>
      </c>
      <c r="B19" s="494" t="s">
        <v>652</v>
      </c>
      <c r="C19" s="284">
        <v>145.38</v>
      </c>
      <c r="D19" s="495"/>
      <c r="E19" s="496"/>
      <c r="F19" s="496"/>
      <c r="G19" s="497">
        <f t="shared" si="0"/>
        <v>145.38</v>
      </c>
    </row>
    <row r="20" spans="1:7" s="4" customFormat="1" ht="37.5" customHeight="1" thickBot="1">
      <c r="A20" s="480" t="s">
        <v>645</v>
      </c>
      <c r="B20" s="481" t="s">
        <v>637</v>
      </c>
      <c r="C20" s="482">
        <v>36.59</v>
      </c>
      <c r="D20" s="483"/>
      <c r="E20" s="484">
        <v>14.82</v>
      </c>
      <c r="F20" s="485">
        <f>E20*0.065497</f>
        <v>0.97066554</v>
      </c>
      <c r="G20" s="486">
        <f t="shared" si="0"/>
        <v>37.56066554</v>
      </c>
    </row>
    <row r="21" spans="1:7" ht="13.5" thickBot="1">
      <c r="A21" s="52"/>
      <c r="B21" s="29" t="s">
        <v>658</v>
      </c>
      <c r="C21" s="53">
        <f>SUM(C11:C20)</f>
        <v>427.62</v>
      </c>
      <c r="D21" s="53">
        <f>SUM(D11:D19)</f>
        <v>443.3</v>
      </c>
      <c r="E21" s="53">
        <f>SUM(E11:E20)</f>
        <v>196.16</v>
      </c>
      <c r="F21" s="53">
        <f>SUM(F11:F20)</f>
        <v>12.6701156</v>
      </c>
      <c r="G21" s="476">
        <f>SUM(G11:G20)</f>
        <v>440.2901156</v>
      </c>
    </row>
    <row r="22" spans="1:7" ht="13.5" thickBot="1">
      <c r="A22" s="33">
        <v>2</v>
      </c>
      <c r="B22" s="56"/>
      <c r="C22" s="57" t="s">
        <v>659</v>
      </c>
      <c r="D22" s="58"/>
      <c r="E22" s="58"/>
      <c r="F22" s="58"/>
      <c r="G22" s="442"/>
    </row>
    <row r="23" spans="1:7" ht="12" customHeight="1">
      <c r="A23" s="39">
        <v>11</v>
      </c>
      <c r="B23" s="40" t="s">
        <v>660</v>
      </c>
      <c r="C23" s="41">
        <v>30.37</v>
      </c>
      <c r="D23" s="42">
        <v>17.3</v>
      </c>
      <c r="E23" s="42"/>
      <c r="F23" s="42">
        <f>E23*0.060458</f>
        <v>0</v>
      </c>
      <c r="G23" s="44">
        <f aca="true" t="shared" si="1" ref="G23:G34">C23+F23</f>
        <v>30.37</v>
      </c>
    </row>
    <row r="24" spans="1:7" ht="12" customHeight="1">
      <c r="A24" s="39">
        <v>12</v>
      </c>
      <c r="B24" s="46" t="s">
        <v>661</v>
      </c>
      <c r="C24" s="47">
        <v>49.61</v>
      </c>
      <c r="D24" s="48">
        <v>279.63</v>
      </c>
      <c r="E24" s="48"/>
      <c r="F24" s="48">
        <f>E24*0.060458</f>
        <v>0</v>
      </c>
      <c r="G24" s="59">
        <f t="shared" si="1"/>
        <v>49.61</v>
      </c>
    </row>
    <row r="25" spans="1:7" ht="12" customHeight="1">
      <c r="A25" s="39">
        <v>13</v>
      </c>
      <c r="B25" s="46" t="s">
        <v>662</v>
      </c>
      <c r="C25" s="47">
        <v>8.16</v>
      </c>
      <c r="D25" s="48"/>
      <c r="E25" s="48">
        <v>32.5</v>
      </c>
      <c r="F25" s="48">
        <f>E25*0.060458</f>
        <v>1.964885</v>
      </c>
      <c r="G25" s="59">
        <f t="shared" si="1"/>
        <v>10.124885</v>
      </c>
    </row>
    <row r="26" spans="1:7" ht="24.75" customHeight="1">
      <c r="A26" s="39">
        <v>14</v>
      </c>
      <c r="B26" s="46" t="s">
        <v>663</v>
      </c>
      <c r="C26" s="47">
        <v>83.8</v>
      </c>
      <c r="D26" s="48">
        <v>137.73</v>
      </c>
      <c r="E26" s="48"/>
      <c r="F26" s="48">
        <f>E26*0.060458</f>
        <v>0</v>
      </c>
      <c r="G26" s="59">
        <f t="shared" si="1"/>
        <v>83.8</v>
      </c>
    </row>
    <row r="27" spans="1:7" ht="24.75" customHeight="1">
      <c r="A27" s="39">
        <v>15</v>
      </c>
      <c r="B27" s="46" t="s">
        <v>638</v>
      </c>
      <c r="C27" s="47">
        <v>116.38</v>
      </c>
      <c r="D27" s="48">
        <v>216.23</v>
      </c>
      <c r="E27" s="48"/>
      <c r="F27" s="48">
        <f>E27*0.060458</f>
        <v>0</v>
      </c>
      <c r="G27" s="59">
        <f t="shared" si="1"/>
        <v>116.38</v>
      </c>
    </row>
    <row r="28" spans="1:7" ht="12" customHeight="1">
      <c r="A28" s="39">
        <v>16</v>
      </c>
      <c r="B28" s="46" t="s">
        <v>67</v>
      </c>
      <c r="C28" s="47">
        <v>10</v>
      </c>
      <c r="D28" s="48"/>
      <c r="E28" s="48">
        <v>10.56</v>
      </c>
      <c r="F28" s="48">
        <f aca="true" t="shared" si="2" ref="F28:F33">E28*0.065497</f>
        <v>0.69164832</v>
      </c>
      <c r="G28" s="59">
        <f t="shared" si="1"/>
        <v>10.69164832</v>
      </c>
    </row>
    <row r="29" spans="1:7" ht="12" customHeight="1">
      <c r="A29" s="39">
        <v>17</v>
      </c>
      <c r="B29" s="46" t="s">
        <v>664</v>
      </c>
      <c r="C29" s="47">
        <v>10.2</v>
      </c>
      <c r="D29" s="48"/>
      <c r="E29" s="48"/>
      <c r="F29" s="48">
        <f t="shared" si="2"/>
        <v>0</v>
      </c>
      <c r="G29" s="59">
        <f t="shared" si="1"/>
        <v>10.2</v>
      </c>
    </row>
    <row r="30" spans="1:7" ht="12" customHeight="1">
      <c r="A30" s="39">
        <v>18</v>
      </c>
      <c r="B30" s="46" t="s">
        <v>665</v>
      </c>
      <c r="C30" s="47">
        <v>14.7</v>
      </c>
      <c r="D30" s="48"/>
      <c r="E30" s="48">
        <v>30.99</v>
      </c>
      <c r="F30" s="48">
        <f t="shared" si="2"/>
        <v>2.02975203</v>
      </c>
      <c r="G30" s="59">
        <f t="shared" si="1"/>
        <v>16.72975203</v>
      </c>
    </row>
    <row r="31" spans="1:7" ht="12" customHeight="1">
      <c r="A31" s="39">
        <v>19</v>
      </c>
      <c r="B31" s="46" t="s">
        <v>666</v>
      </c>
      <c r="C31" s="441">
        <v>160.822</v>
      </c>
      <c r="D31" s="48"/>
      <c r="E31" s="48">
        <v>64.44</v>
      </c>
      <c r="F31" s="48">
        <f t="shared" si="2"/>
        <v>4.22062668</v>
      </c>
      <c r="G31" s="59">
        <f t="shared" si="1"/>
        <v>165.04262668</v>
      </c>
    </row>
    <row r="32" spans="1:7" ht="21.75" customHeight="1">
      <c r="A32" s="39">
        <v>20</v>
      </c>
      <c r="B32" s="46" t="s">
        <v>667</v>
      </c>
      <c r="C32" s="47">
        <v>9.3</v>
      </c>
      <c r="D32" s="48"/>
      <c r="E32" s="48"/>
      <c r="F32" s="48">
        <f t="shared" si="2"/>
        <v>0</v>
      </c>
      <c r="G32" s="59">
        <f t="shared" si="1"/>
        <v>9.3</v>
      </c>
    </row>
    <row r="33" spans="1:7" ht="12" customHeight="1">
      <c r="A33" s="39">
        <v>21</v>
      </c>
      <c r="B33" s="46" t="s">
        <v>668</v>
      </c>
      <c r="C33" s="47">
        <v>20.6</v>
      </c>
      <c r="D33" s="48"/>
      <c r="E33" s="48">
        <v>11.13</v>
      </c>
      <c r="F33" s="48">
        <f t="shared" si="2"/>
        <v>0.7289816100000001</v>
      </c>
      <c r="G33" s="59">
        <f t="shared" si="1"/>
        <v>21.328981610000003</v>
      </c>
    </row>
    <row r="34" spans="1:7" ht="12" customHeight="1">
      <c r="A34" s="45">
        <v>22</v>
      </c>
      <c r="B34" s="544" t="s">
        <v>639</v>
      </c>
      <c r="C34" s="47">
        <v>68.5</v>
      </c>
      <c r="D34" s="48"/>
      <c r="E34" s="51"/>
      <c r="F34" s="51"/>
      <c r="G34" s="404">
        <f t="shared" si="1"/>
        <v>68.5</v>
      </c>
    </row>
    <row r="35" spans="1:7" ht="12" customHeight="1" thickBot="1">
      <c r="A35" s="493">
        <v>23</v>
      </c>
      <c r="B35" s="494" t="s">
        <v>180</v>
      </c>
      <c r="C35" s="284">
        <v>87.2</v>
      </c>
      <c r="D35" s="560"/>
      <c r="E35" s="561"/>
      <c r="F35" s="561"/>
      <c r="G35" s="562">
        <f>C35+F35</f>
        <v>87.2</v>
      </c>
    </row>
    <row r="36" spans="1:7" s="61" customFormat="1" ht="12.75" customHeight="1" thickBot="1">
      <c r="A36" s="52"/>
      <c r="B36" s="29" t="s">
        <v>669</v>
      </c>
      <c r="C36" s="53">
        <f>SUM(C23:C35)</f>
        <v>669.642</v>
      </c>
      <c r="D36" s="53">
        <f>SUM(D23:D35)</f>
        <v>650.89</v>
      </c>
      <c r="E36" s="53">
        <f>SUM(E23:E35)</f>
        <v>149.62</v>
      </c>
      <c r="F36" s="53">
        <f>SUM(F23:F35)</f>
        <v>9.63589364</v>
      </c>
      <c r="G36" s="476">
        <f>SUM(G23:G35)</f>
        <v>679.2778936400001</v>
      </c>
    </row>
    <row r="37" spans="1:7" s="61" customFormat="1" ht="24.75" customHeight="1" thickBot="1">
      <c r="A37" s="62"/>
      <c r="B37" s="63" t="s">
        <v>670</v>
      </c>
      <c r="C37" s="64">
        <f>C21+C36</f>
        <v>1097.2620000000002</v>
      </c>
      <c r="D37" s="65">
        <f>D21+D36</f>
        <v>1094.19</v>
      </c>
      <c r="E37" s="65">
        <f>E21+E36</f>
        <v>345.78</v>
      </c>
      <c r="F37" s="65">
        <f>F21+F36</f>
        <v>22.30600924</v>
      </c>
      <c r="G37" s="66">
        <f>G21+G36</f>
        <v>1119.56800924</v>
      </c>
    </row>
    <row r="38" spans="1:7" s="61" customFormat="1" ht="12.75" customHeight="1">
      <c r="A38" s="67"/>
      <c r="B38" s="68" t="s">
        <v>585</v>
      </c>
      <c r="C38" s="69"/>
      <c r="D38" s="70"/>
      <c r="E38" s="70"/>
      <c r="F38" s="70"/>
      <c r="G38" s="71"/>
    </row>
    <row r="39" spans="1:7" ht="12" customHeight="1" thickBot="1">
      <c r="A39" s="477">
        <v>23</v>
      </c>
      <c r="B39" s="478" t="s">
        <v>671</v>
      </c>
      <c r="C39" s="479">
        <v>22.8</v>
      </c>
      <c r="D39" s="51"/>
      <c r="E39" s="51">
        <v>9.3</v>
      </c>
      <c r="F39" s="51">
        <f>E39*0.060458</f>
        <v>0.5622594000000001</v>
      </c>
      <c r="G39" s="404">
        <f>C39+F39</f>
        <v>23.3622594</v>
      </c>
    </row>
    <row r="40" spans="1:7" s="61" customFormat="1" ht="12.75" customHeight="1" thickBot="1">
      <c r="A40" s="72"/>
      <c r="B40" s="73" t="s">
        <v>593</v>
      </c>
      <c r="C40" s="54">
        <f>C39</f>
        <v>22.8</v>
      </c>
      <c r="D40" s="55">
        <f>D39</f>
        <v>0</v>
      </c>
      <c r="E40" s="55">
        <f>E39</f>
        <v>9.3</v>
      </c>
      <c r="F40" s="55">
        <f>F39</f>
        <v>0.5622594000000001</v>
      </c>
      <c r="G40" s="60">
        <f>G39</f>
        <v>23.3622594</v>
      </c>
    </row>
    <row r="41" spans="1:7" s="61" customFormat="1" ht="12.75" customHeight="1" thickBot="1">
      <c r="A41" s="72"/>
      <c r="B41" s="73" t="s">
        <v>628</v>
      </c>
      <c r="C41" s="54">
        <f>C37+C40</f>
        <v>1120.0620000000001</v>
      </c>
      <c r="D41" s="55">
        <f>D37+D40</f>
        <v>1094.19</v>
      </c>
      <c r="E41" s="55">
        <f>E37+E40</f>
        <v>355.08</v>
      </c>
      <c r="F41" s="55">
        <f>F37+F40</f>
        <v>22.86826864</v>
      </c>
      <c r="G41" s="60">
        <f>G37+G40</f>
        <v>1142.9302686400001</v>
      </c>
    </row>
    <row r="42" spans="1:7" s="61" customFormat="1" ht="12.75" customHeight="1">
      <c r="A42" s="282"/>
      <c r="B42" s="283"/>
      <c r="C42" s="77"/>
      <c r="D42" s="77"/>
      <c r="E42" s="77"/>
      <c r="F42" s="77"/>
      <c r="G42" s="77">
        <f>C41+F41</f>
        <v>1142.9302686400001</v>
      </c>
    </row>
    <row r="43" spans="2:8" ht="12.75">
      <c r="B43" s="75" t="s">
        <v>629</v>
      </c>
      <c r="H43" s="27"/>
    </row>
    <row r="44" spans="2:7" ht="12.75">
      <c r="B44" t="s">
        <v>646</v>
      </c>
      <c r="C44" s="76"/>
      <c r="G44" s="76"/>
    </row>
    <row r="47" ht="12.75">
      <c r="B47"/>
    </row>
    <row r="48" ht="12.75">
      <c r="G48" s="76"/>
    </row>
  </sheetData>
  <sheetProtection/>
  <mergeCells count="7">
    <mergeCell ref="A8:A9"/>
    <mergeCell ref="B8:B9"/>
    <mergeCell ref="C8:G8"/>
    <mergeCell ref="A4:G4"/>
    <mergeCell ref="A5:G5"/>
    <mergeCell ref="A7:G7"/>
    <mergeCell ref="A6:G6"/>
  </mergeCells>
  <printOptions/>
  <pageMargins left="0.82" right="0.16" top="0.59" bottom="0.53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3" width="20.7109375" style="28" customWidth="1"/>
    <col min="4" max="4" width="25.7109375" style="28" customWidth="1"/>
    <col min="5" max="6" width="11.7109375" style="28" customWidth="1"/>
    <col min="7" max="7" width="9.28125" style="28" bestFit="1" customWidth="1"/>
    <col min="8" max="8" width="10.28125" style="28" bestFit="1" customWidth="1"/>
    <col min="9" max="9" width="9.140625" style="28" customWidth="1"/>
    <col min="10" max="10" width="18.7109375" style="28" customWidth="1"/>
    <col min="11" max="12" width="9.140625" style="75" customWidth="1"/>
    <col min="13" max="13" width="11.7109375" style="75" customWidth="1"/>
  </cols>
  <sheetData>
    <row r="1" spans="1:13" s="514" customFormat="1" ht="18">
      <c r="A1" s="674" t="s">
        <v>1150</v>
      </c>
      <c r="B1" s="607"/>
      <c r="C1" s="607"/>
      <c r="D1" s="607"/>
      <c r="E1" s="515"/>
      <c r="F1" s="515"/>
      <c r="G1" s="515"/>
      <c r="H1" s="515"/>
      <c r="I1" s="515"/>
      <c r="J1" s="515"/>
      <c r="K1" s="112"/>
      <c r="L1" s="112"/>
      <c r="M1" s="516"/>
    </row>
    <row r="2" spans="1:23" s="514" customFormat="1" ht="30" customHeight="1">
      <c r="A2" s="673" t="s">
        <v>181</v>
      </c>
      <c r="B2" s="587"/>
      <c r="C2" s="587"/>
      <c r="D2" s="587"/>
      <c r="E2" s="518"/>
      <c r="F2" s="518"/>
      <c r="G2" s="518"/>
      <c r="H2" s="518"/>
      <c r="I2" s="518"/>
      <c r="J2" s="518"/>
      <c r="K2" s="502"/>
      <c r="L2" s="502"/>
      <c r="M2" s="502"/>
      <c r="N2" s="673"/>
      <c r="O2" s="587"/>
      <c r="P2" s="587"/>
      <c r="Q2" s="587"/>
      <c r="R2" s="587"/>
      <c r="S2" s="587"/>
      <c r="T2" s="587"/>
      <c r="U2" s="587"/>
      <c r="V2" s="587"/>
      <c r="W2" s="587"/>
    </row>
    <row r="3" spans="1:23" s="514" customFormat="1" ht="15" customHeight="1">
      <c r="A3" s="673" t="s">
        <v>182</v>
      </c>
      <c r="B3" s="589"/>
      <c r="C3" s="589"/>
      <c r="D3" s="589"/>
      <c r="E3" s="519"/>
      <c r="F3" s="519"/>
      <c r="G3" s="519"/>
      <c r="H3" s="519"/>
      <c r="I3" s="519"/>
      <c r="J3" s="519"/>
      <c r="K3" s="503"/>
      <c r="L3" s="503"/>
      <c r="M3" s="503"/>
      <c r="N3" s="517"/>
      <c r="O3" s="502"/>
      <c r="P3" s="502"/>
      <c r="Q3" s="502"/>
      <c r="R3" s="502"/>
      <c r="S3" s="502"/>
      <c r="T3" s="502"/>
      <c r="U3" s="502"/>
      <c r="V3" s="502"/>
      <c r="W3" s="502"/>
    </row>
    <row r="4" spans="1:23" s="514" customFormat="1" ht="15.75" customHeight="1">
      <c r="A4" s="675" t="s">
        <v>1159</v>
      </c>
      <c r="B4" s="676"/>
      <c r="C4" s="676"/>
      <c r="D4" s="676"/>
      <c r="E4" s="520"/>
      <c r="F4" s="520"/>
      <c r="G4" s="520"/>
      <c r="H4" s="520"/>
      <c r="I4" s="520"/>
      <c r="J4" s="520"/>
      <c r="K4" s="132"/>
      <c r="L4" s="132"/>
      <c r="M4" s="521"/>
      <c r="N4" s="673"/>
      <c r="O4" s="587"/>
      <c r="P4" s="587"/>
      <c r="Q4" s="587"/>
      <c r="R4" s="587"/>
      <c r="S4" s="589"/>
      <c r="T4" s="589"/>
      <c r="U4" s="589"/>
      <c r="V4" s="589"/>
      <c r="W4" s="589"/>
    </row>
    <row r="5" spans="1:13" s="514" customFormat="1" ht="15.75">
      <c r="A5" s="671" t="s">
        <v>183</v>
      </c>
      <c r="B5" s="607"/>
      <c r="C5" s="607"/>
      <c r="D5" s="607"/>
      <c r="E5" s="515"/>
      <c r="F5" s="515"/>
      <c r="G5" s="515"/>
      <c r="H5" s="515"/>
      <c r="I5" s="515"/>
      <c r="J5" s="515"/>
      <c r="K5" s="112"/>
      <c r="L5" s="112"/>
      <c r="M5" s="500"/>
    </row>
    <row r="6" spans="1:13" s="514" customFormat="1" ht="49.5" customHeight="1" thickBot="1">
      <c r="A6" s="672" t="s">
        <v>188</v>
      </c>
      <c r="B6" s="672"/>
      <c r="C6" s="672"/>
      <c r="D6" s="672"/>
      <c r="E6" s="522"/>
      <c r="F6" s="522"/>
      <c r="G6" s="522"/>
      <c r="H6" s="522"/>
      <c r="I6" s="522"/>
      <c r="J6" s="522"/>
      <c r="K6" s="501"/>
      <c r="L6" s="501"/>
      <c r="M6" s="503"/>
    </row>
    <row r="7" spans="1:13" s="530" customFormat="1" ht="34.5" thickBot="1">
      <c r="A7" s="506" t="s">
        <v>184</v>
      </c>
      <c r="B7" s="523" t="s">
        <v>185</v>
      </c>
      <c r="C7" s="507" t="s">
        <v>186</v>
      </c>
      <c r="D7" s="524" t="s">
        <v>187</v>
      </c>
      <c r="E7" s="525"/>
      <c r="F7" s="525"/>
      <c r="G7" s="525"/>
      <c r="H7" s="525"/>
      <c r="I7" s="526"/>
      <c r="J7" s="443"/>
      <c r="K7" s="527"/>
      <c r="L7" s="528"/>
      <c r="M7" s="529"/>
    </row>
    <row r="8" spans="1:13" s="539" customFormat="1" ht="13.5" thickBot="1">
      <c r="A8" s="531">
        <v>258.8</v>
      </c>
      <c r="B8" s="532">
        <v>0.0421</v>
      </c>
      <c r="C8" s="533">
        <v>8</v>
      </c>
      <c r="D8" s="534">
        <f>ROUND(A8*B8*C8,1)</f>
        <v>87.2</v>
      </c>
      <c r="E8" s="525"/>
      <c r="F8" s="525"/>
      <c r="G8" s="525"/>
      <c r="H8" s="525"/>
      <c r="I8" s="526"/>
      <c r="J8" s="535"/>
      <c r="K8" s="536"/>
      <c r="L8" s="537"/>
      <c r="M8" s="538"/>
    </row>
    <row r="9" spans="1:13" s="539" customFormat="1" ht="12.75">
      <c r="A9" s="540"/>
      <c r="B9" s="541"/>
      <c r="C9" s="542"/>
      <c r="D9" s="542"/>
      <c r="E9" s="525"/>
      <c r="F9" s="525"/>
      <c r="G9" s="525"/>
      <c r="H9" s="525"/>
      <c r="I9" s="526"/>
      <c r="J9" s="535"/>
      <c r="K9" s="536"/>
      <c r="L9" s="537"/>
      <c r="M9" s="538"/>
    </row>
    <row r="10" spans="1:13" s="539" customFormat="1" ht="12.75">
      <c r="A10" s="301"/>
      <c r="B10" s="543"/>
      <c r="C10" s="525"/>
      <c r="D10" s="525"/>
      <c r="E10" s="525"/>
      <c r="F10" s="525"/>
      <c r="G10" s="525"/>
      <c r="H10" s="525"/>
      <c r="I10" s="526"/>
      <c r="J10" s="535"/>
      <c r="K10" s="536"/>
      <c r="L10" s="537"/>
      <c r="M10" s="538"/>
    </row>
    <row r="12" spans="1:17" ht="12.75">
      <c r="A12" s="101" t="s">
        <v>1147</v>
      </c>
      <c r="C12" s="75" t="s">
        <v>1148</v>
      </c>
      <c r="D12" s="101"/>
      <c r="E12" s="75"/>
      <c r="F12" s="75"/>
      <c r="H12" s="75"/>
      <c r="I12" s="75"/>
      <c r="J12" s="75"/>
      <c r="N12" s="75"/>
      <c r="O12" s="75"/>
      <c r="P12" s="75"/>
      <c r="Q12" s="75"/>
    </row>
    <row r="14" ht="12.75">
      <c r="A14" s="4"/>
    </row>
  </sheetData>
  <sheetProtection/>
  <mergeCells count="8">
    <mergeCell ref="A5:D5"/>
    <mergeCell ref="A6:D6"/>
    <mergeCell ref="N2:W2"/>
    <mergeCell ref="N4:W4"/>
    <mergeCell ref="A1:D1"/>
    <mergeCell ref="A2:D2"/>
    <mergeCell ref="A3:D3"/>
    <mergeCell ref="A4:D4"/>
  </mergeCells>
  <printOptions/>
  <pageMargins left="1.09" right="0.21" top="0.83" bottom="0.56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5.7109375" style="80" customWidth="1"/>
    <col min="2" max="2" width="20.7109375" style="80" customWidth="1"/>
    <col min="3" max="6" width="15.7109375" style="97" customWidth="1"/>
    <col min="7" max="16384" width="9.140625" style="80" customWidth="1"/>
  </cols>
  <sheetData>
    <row r="1" spans="2:6" ht="15.75">
      <c r="B1" s="679" t="s">
        <v>1150</v>
      </c>
      <c r="C1" s="679"/>
      <c r="D1" s="679"/>
      <c r="E1" s="679"/>
      <c r="F1" s="679"/>
    </row>
    <row r="2" spans="2:6" ht="30" customHeight="1">
      <c r="B2" s="680" t="s">
        <v>69</v>
      </c>
      <c r="C2" s="680"/>
      <c r="D2" s="680"/>
      <c r="E2" s="680"/>
      <c r="F2" s="680"/>
    </row>
    <row r="3" spans="2:6" ht="15.75">
      <c r="B3" s="680" t="s">
        <v>1159</v>
      </c>
      <c r="C3" s="680"/>
      <c r="D3" s="680"/>
      <c r="E3" s="680"/>
      <c r="F3" s="680"/>
    </row>
    <row r="4" spans="2:6" ht="16.5" thickBot="1">
      <c r="B4" s="281"/>
      <c r="C4" s="285"/>
      <c r="D4" s="285"/>
      <c r="E4" s="285"/>
      <c r="F4" s="285"/>
    </row>
    <row r="5" spans="1:6" s="81" customFormat="1" ht="15" customHeight="1" thickBot="1">
      <c r="A5" s="677" t="s">
        <v>552</v>
      </c>
      <c r="B5" s="684" t="s">
        <v>672</v>
      </c>
      <c r="C5" s="686" t="s">
        <v>673</v>
      </c>
      <c r="D5" s="681" t="s">
        <v>674</v>
      </c>
      <c r="E5" s="682"/>
      <c r="F5" s="683"/>
    </row>
    <row r="6" spans="1:6" s="81" customFormat="1" ht="45" customHeight="1" thickBot="1">
      <c r="A6" s="678"/>
      <c r="B6" s="685"/>
      <c r="C6" s="687"/>
      <c r="D6" s="82" t="s">
        <v>675</v>
      </c>
      <c r="E6" s="83" t="s">
        <v>676</v>
      </c>
      <c r="F6" s="286" t="s">
        <v>68</v>
      </c>
    </row>
    <row r="7" spans="1:6" ht="12.75">
      <c r="A7" s="84"/>
      <c r="B7" s="85" t="s">
        <v>677</v>
      </c>
      <c r="C7" s="287"/>
      <c r="D7" s="86"/>
      <c r="E7" s="288"/>
      <c r="F7" s="87"/>
    </row>
    <row r="8" spans="1:6" ht="12.75">
      <c r="A8" s="88">
        <v>1</v>
      </c>
      <c r="B8" s="89" t="s">
        <v>585</v>
      </c>
      <c r="C8" s="289">
        <v>214.92</v>
      </c>
      <c r="D8" s="290">
        <v>5.07</v>
      </c>
      <c r="E8" s="291">
        <v>243.09</v>
      </c>
      <c r="F8" s="90">
        <f>SUM(D8:E8)</f>
        <v>248.16</v>
      </c>
    </row>
    <row r="9" spans="1:6" ht="12.75">
      <c r="A9" s="88"/>
      <c r="B9" s="91" t="s">
        <v>678</v>
      </c>
      <c r="C9" s="289"/>
      <c r="D9" s="290"/>
      <c r="E9" s="291"/>
      <c r="F9" s="90"/>
    </row>
    <row r="10" spans="1:6" ht="12.75">
      <c r="A10" s="88">
        <v>2</v>
      </c>
      <c r="B10" s="89" t="s">
        <v>679</v>
      </c>
      <c r="C10" s="289">
        <v>5.35</v>
      </c>
      <c r="D10" s="290">
        <v>0.13</v>
      </c>
      <c r="E10" s="291">
        <v>5.78</v>
      </c>
      <c r="F10" s="90">
        <f>SUM(D10:E10)</f>
        <v>5.91</v>
      </c>
    </row>
    <row r="11" spans="1:6" ht="13.5" thickBot="1">
      <c r="A11" s="92">
        <v>3</v>
      </c>
      <c r="B11" s="292" t="s">
        <v>594</v>
      </c>
      <c r="C11" s="293">
        <v>3682.34</v>
      </c>
      <c r="D11" s="294">
        <v>170.78</v>
      </c>
      <c r="E11" s="295">
        <v>2751.32</v>
      </c>
      <c r="F11" s="296">
        <f>SUM(D11:E11)</f>
        <v>2922.1000000000004</v>
      </c>
    </row>
    <row r="12" spans="1:6" ht="19.5" customHeight="1" thickBot="1">
      <c r="A12" s="93"/>
      <c r="B12" s="94" t="s">
        <v>680</v>
      </c>
      <c r="C12" s="297">
        <f>SUM(C8:C11)</f>
        <v>3902.61</v>
      </c>
      <c r="D12" s="95">
        <f>SUM(D8:D11)</f>
        <v>175.98</v>
      </c>
      <c r="E12" s="298">
        <f>SUM(E8:E11)</f>
        <v>3000.19</v>
      </c>
      <c r="F12" s="96">
        <f>SUM(F8:F11)</f>
        <v>3176.1700000000005</v>
      </c>
    </row>
    <row r="15" spans="2:4" ht="12.75">
      <c r="B15" s="101" t="s">
        <v>1147</v>
      </c>
      <c r="C15" s="28"/>
      <c r="D15" s="75" t="s">
        <v>1148</v>
      </c>
    </row>
    <row r="16" spans="2:4" ht="12.75">
      <c r="B16" s="28"/>
      <c r="C16" s="28"/>
      <c r="D16" s="28"/>
    </row>
    <row r="17" ht="12.75">
      <c r="B17" s="299"/>
    </row>
    <row r="18" ht="12.75">
      <c r="B18" s="98"/>
    </row>
  </sheetData>
  <sheetProtection/>
  <mergeCells count="7">
    <mergeCell ref="A5:A6"/>
    <mergeCell ref="B1:F1"/>
    <mergeCell ref="B2:F2"/>
    <mergeCell ref="B3:F3"/>
    <mergeCell ref="D5:F5"/>
    <mergeCell ref="B5:B6"/>
    <mergeCell ref="C5:C6"/>
  </mergeCells>
  <printOptions/>
  <pageMargins left="0.75" right="0.2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7" width="9.140625" style="75" customWidth="1"/>
  </cols>
  <sheetData>
    <row r="1" spans="1:10" ht="45" customHeight="1">
      <c r="A1" s="582" t="s">
        <v>1180</v>
      </c>
      <c r="B1" s="583"/>
      <c r="C1" s="583"/>
      <c r="D1" s="583"/>
      <c r="E1" s="583"/>
      <c r="F1" s="583"/>
      <c r="G1" s="583"/>
      <c r="H1" s="583"/>
      <c r="I1" s="583"/>
      <c r="J1" s="583"/>
    </row>
    <row r="2" spans="1:10" ht="18">
      <c r="A2" s="584" t="s">
        <v>679</v>
      </c>
      <c r="B2" s="585"/>
      <c r="C2" s="585"/>
      <c r="D2" s="585"/>
      <c r="E2" s="585"/>
      <c r="F2" s="585"/>
      <c r="G2" s="585"/>
      <c r="H2" s="585"/>
      <c r="I2" s="585"/>
      <c r="J2" s="585"/>
    </row>
    <row r="3" spans="1:10" ht="12.75">
      <c r="A3" s="586" t="s">
        <v>691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ht="12.75" customHeight="1">
      <c r="A4" s="588" t="s">
        <v>1143</v>
      </c>
      <c r="B4" s="589"/>
      <c r="C4" s="589"/>
      <c r="D4" s="589"/>
      <c r="E4" s="589"/>
      <c r="F4" s="589"/>
      <c r="G4" s="589"/>
      <c r="H4" s="589"/>
      <c r="I4" s="589"/>
      <c r="J4" s="589"/>
    </row>
    <row r="5" ht="12.75">
      <c r="A5" s="75" t="s">
        <v>681</v>
      </c>
    </row>
    <row r="6" ht="12.75">
      <c r="A6" s="75" t="s">
        <v>649</v>
      </c>
    </row>
    <row r="7" ht="12.75">
      <c r="A7" s="75" t="s">
        <v>1144</v>
      </c>
    </row>
    <row r="8" ht="12.75">
      <c r="A8" s="75" t="s">
        <v>1145</v>
      </c>
    </row>
    <row r="10" ht="12.75">
      <c r="A10" s="75" t="s">
        <v>692</v>
      </c>
    </row>
    <row r="11" ht="12.75">
      <c r="A11" s="75" t="s">
        <v>682</v>
      </c>
    </row>
    <row r="13" spans="1:10" ht="30" customHeight="1">
      <c r="A13" s="590" t="s">
        <v>683</v>
      </c>
      <c r="B13" s="591"/>
      <c r="C13" s="591"/>
      <c r="D13" s="591"/>
      <c r="E13" s="591"/>
      <c r="F13" s="591"/>
      <c r="G13" s="591"/>
      <c r="H13" s="591"/>
      <c r="I13" s="591"/>
      <c r="J13" s="591"/>
    </row>
    <row r="15" spans="1:10" ht="24.75" customHeight="1">
      <c r="A15" s="569" t="s">
        <v>684</v>
      </c>
      <c r="B15" s="569"/>
      <c r="C15" s="569"/>
      <c r="D15" s="569"/>
      <c r="E15" s="569"/>
      <c r="F15" s="569"/>
      <c r="G15" s="569"/>
      <c r="H15" s="569"/>
      <c r="I15" s="569"/>
      <c r="J15" s="569"/>
    </row>
    <row r="16" spans="1:10" ht="49.5" customHeight="1">
      <c r="A16" s="569" t="s">
        <v>695</v>
      </c>
      <c r="B16" s="569"/>
      <c r="C16" s="569"/>
      <c r="D16" s="569"/>
      <c r="E16" s="569"/>
      <c r="F16" s="569"/>
      <c r="G16" s="569"/>
      <c r="H16" s="569"/>
      <c r="I16" s="569"/>
      <c r="J16" s="569"/>
    </row>
    <row r="17" spans="1:10" ht="49.5" customHeight="1">
      <c r="A17" s="569" t="s">
        <v>696</v>
      </c>
      <c r="B17" s="569"/>
      <c r="C17" s="569"/>
      <c r="D17" s="569"/>
      <c r="E17" s="569"/>
      <c r="F17" s="569"/>
      <c r="G17" s="569"/>
      <c r="H17" s="569"/>
      <c r="I17" s="569"/>
      <c r="J17" s="569"/>
    </row>
    <row r="18" spans="1:10" ht="37.5" customHeight="1">
      <c r="A18" s="569" t="s">
        <v>685</v>
      </c>
      <c r="B18" s="569"/>
      <c r="C18" s="569"/>
      <c r="D18" s="569"/>
      <c r="E18" s="569"/>
      <c r="F18" s="569"/>
      <c r="G18" s="569"/>
      <c r="H18" s="569"/>
      <c r="I18" s="569"/>
      <c r="J18" s="569"/>
    </row>
    <row r="19" spans="1:10" ht="24.75" customHeight="1">
      <c r="A19" s="569" t="s">
        <v>648</v>
      </c>
      <c r="B19" s="569"/>
      <c r="C19" s="569"/>
      <c r="D19" s="569"/>
      <c r="E19" s="569"/>
      <c r="F19" s="569"/>
      <c r="G19" s="569"/>
      <c r="H19" s="569"/>
      <c r="I19" s="569"/>
      <c r="J19" s="569"/>
    </row>
    <row r="20" spans="1:10" ht="37.5" customHeight="1">
      <c r="A20" s="569" t="s">
        <v>1146</v>
      </c>
      <c r="B20" s="569"/>
      <c r="C20" s="569"/>
      <c r="D20" s="569"/>
      <c r="E20" s="569"/>
      <c r="F20" s="569"/>
      <c r="G20" s="569"/>
      <c r="H20" s="569"/>
      <c r="I20" s="569"/>
      <c r="J20" s="569"/>
    </row>
    <row r="21" spans="1:10" ht="12.75" customHeight="1">
      <c r="A21" s="569" t="s">
        <v>686</v>
      </c>
      <c r="B21" s="569"/>
      <c r="C21" s="569"/>
      <c r="D21" s="569"/>
      <c r="E21" s="569"/>
      <c r="F21" s="569"/>
      <c r="G21" s="569"/>
      <c r="H21" s="569"/>
      <c r="I21" s="569"/>
      <c r="J21" s="569"/>
    </row>
    <row r="22" ht="12.75">
      <c r="A22" s="100" t="s">
        <v>693</v>
      </c>
    </row>
    <row r="23" ht="12.75">
      <c r="A23" s="100" t="s">
        <v>694</v>
      </c>
    </row>
    <row r="24" spans="1:10" ht="37.5" customHeight="1">
      <c r="A24" s="569" t="s">
        <v>687</v>
      </c>
      <c r="B24" s="569"/>
      <c r="C24" s="569"/>
      <c r="D24" s="569"/>
      <c r="E24" s="569"/>
      <c r="F24" s="569"/>
      <c r="G24" s="569"/>
      <c r="H24" s="569"/>
      <c r="I24" s="569"/>
      <c r="J24" s="569"/>
    </row>
    <row r="25" spans="1:10" ht="24.75" customHeight="1">
      <c r="A25" s="569" t="s">
        <v>688</v>
      </c>
      <c r="B25" s="569"/>
      <c r="C25" s="569"/>
      <c r="D25" s="569"/>
      <c r="E25" s="569"/>
      <c r="F25" s="569"/>
      <c r="G25" s="569"/>
      <c r="H25" s="569"/>
      <c r="I25" s="569"/>
      <c r="J25" s="569"/>
    </row>
    <row r="26" spans="1:10" ht="12.75">
      <c r="A26" s="581" t="s">
        <v>689</v>
      </c>
      <c r="B26" s="581"/>
      <c r="C26" s="581"/>
      <c r="D26" s="581"/>
      <c r="E26" s="581"/>
      <c r="F26" s="581"/>
      <c r="G26" s="581"/>
      <c r="H26" s="581"/>
      <c r="I26" s="581"/>
      <c r="J26" s="581"/>
    </row>
    <row r="27" spans="1:10" ht="24.75" customHeight="1">
      <c r="A27" s="569" t="s">
        <v>690</v>
      </c>
      <c r="B27" s="569"/>
      <c r="C27" s="569"/>
      <c r="D27" s="569"/>
      <c r="E27" s="569"/>
      <c r="F27" s="569"/>
      <c r="G27" s="569"/>
      <c r="H27" s="569"/>
      <c r="I27" s="569"/>
      <c r="J27" s="569"/>
    </row>
    <row r="30" ht="12.75">
      <c r="A30" s="61"/>
    </row>
    <row r="31" spans="1:7" ht="12.75">
      <c r="A31" s="61"/>
      <c r="B31" s="101" t="s">
        <v>1147</v>
      </c>
      <c r="G31" s="75" t="s">
        <v>1148</v>
      </c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48" ht="12.75">
      <c r="A48" s="61"/>
    </row>
  </sheetData>
  <sheetProtection/>
  <mergeCells count="16">
    <mergeCell ref="A13:J13"/>
    <mergeCell ref="A15:J15"/>
    <mergeCell ref="A20:J20"/>
    <mergeCell ref="A1:J1"/>
    <mergeCell ref="A3:J3"/>
    <mergeCell ref="A4:J4"/>
    <mergeCell ref="A2:J2"/>
    <mergeCell ref="A16:J16"/>
    <mergeCell ref="A17:J17"/>
    <mergeCell ref="A18:J18"/>
    <mergeCell ref="A19:J19"/>
    <mergeCell ref="A24:J24"/>
    <mergeCell ref="A25:J25"/>
    <mergeCell ref="A27:J27"/>
    <mergeCell ref="A21:J21"/>
    <mergeCell ref="A26:J26"/>
  </mergeCells>
  <printOptions/>
  <pageMargins left="0.75" right="0.16" top="0.53" bottom="0.5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7" width="9.140625" style="75" customWidth="1"/>
  </cols>
  <sheetData>
    <row r="1" spans="1:10" ht="49.5" customHeight="1">
      <c r="A1" s="582" t="s">
        <v>1180</v>
      </c>
      <c r="B1" s="583"/>
      <c r="C1" s="583"/>
      <c r="D1" s="583"/>
      <c r="E1" s="583"/>
      <c r="F1" s="583"/>
      <c r="G1" s="583"/>
      <c r="H1" s="583"/>
      <c r="I1" s="583"/>
      <c r="J1" s="583"/>
    </row>
    <row r="2" spans="1:10" ht="18">
      <c r="A2" s="584" t="s">
        <v>585</v>
      </c>
      <c r="B2" s="585"/>
      <c r="C2" s="585"/>
      <c r="D2" s="585"/>
      <c r="E2" s="585"/>
      <c r="F2" s="585"/>
      <c r="G2" s="585"/>
      <c r="H2" s="585"/>
      <c r="I2" s="585"/>
      <c r="J2" s="585"/>
    </row>
    <row r="3" spans="1:10" ht="12.75">
      <c r="A3" s="586" t="s">
        <v>691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ht="12.75" customHeight="1">
      <c r="A4" s="588" t="s">
        <v>1143</v>
      </c>
      <c r="B4" s="589"/>
      <c r="C4" s="589"/>
      <c r="D4" s="589"/>
      <c r="E4" s="589"/>
      <c r="F4" s="589"/>
      <c r="G4" s="589"/>
      <c r="H4" s="589"/>
      <c r="I4" s="589"/>
      <c r="J4" s="589"/>
    </row>
    <row r="5" ht="12.75">
      <c r="A5" s="75" t="s">
        <v>681</v>
      </c>
    </row>
    <row r="6" ht="12.75">
      <c r="A6" s="75" t="s">
        <v>649</v>
      </c>
    </row>
    <row r="7" ht="12.75">
      <c r="A7" s="75" t="s">
        <v>1144</v>
      </c>
    </row>
    <row r="8" ht="12.75">
      <c r="A8" s="75" t="s">
        <v>1145</v>
      </c>
    </row>
    <row r="10" ht="12.75">
      <c r="A10" s="75" t="s">
        <v>700</v>
      </c>
    </row>
    <row r="11" ht="12.75">
      <c r="A11" s="75" t="s">
        <v>697</v>
      </c>
    </row>
    <row r="13" spans="1:10" ht="30" customHeight="1">
      <c r="A13" s="590" t="s">
        <v>683</v>
      </c>
      <c r="B13" s="591"/>
      <c r="C13" s="591"/>
      <c r="D13" s="591"/>
      <c r="E13" s="591"/>
      <c r="F13" s="591"/>
      <c r="G13" s="591"/>
      <c r="H13" s="591"/>
      <c r="I13" s="591"/>
      <c r="J13" s="591"/>
    </row>
    <row r="15" spans="1:10" ht="24.75" customHeight="1">
      <c r="A15" s="569" t="s">
        <v>698</v>
      </c>
      <c r="B15" s="569"/>
      <c r="C15" s="569"/>
      <c r="D15" s="569"/>
      <c r="E15" s="569"/>
      <c r="F15" s="569"/>
      <c r="G15" s="569"/>
      <c r="H15" s="569"/>
      <c r="I15" s="569"/>
      <c r="J15" s="569"/>
    </row>
    <row r="16" spans="1:10" ht="37.5" customHeight="1">
      <c r="A16" s="569" t="s">
        <v>703</v>
      </c>
      <c r="B16" s="569"/>
      <c r="C16" s="569"/>
      <c r="D16" s="569"/>
      <c r="E16" s="569"/>
      <c r="F16" s="569"/>
      <c r="G16" s="569"/>
      <c r="H16" s="569"/>
      <c r="I16" s="569"/>
      <c r="J16" s="569"/>
    </row>
    <row r="17" spans="1:10" ht="49.5" customHeight="1">
      <c r="A17" s="569" t="s">
        <v>710</v>
      </c>
      <c r="B17" s="569"/>
      <c r="C17" s="569"/>
      <c r="D17" s="569"/>
      <c r="E17" s="569"/>
      <c r="F17" s="569"/>
      <c r="G17" s="569"/>
      <c r="H17" s="569"/>
      <c r="I17" s="569"/>
      <c r="J17" s="569"/>
    </row>
    <row r="18" spans="1:10" ht="37.5" customHeight="1">
      <c r="A18" s="569" t="s">
        <v>1070</v>
      </c>
      <c r="B18" s="569"/>
      <c r="C18" s="569"/>
      <c r="D18" s="569"/>
      <c r="E18" s="569"/>
      <c r="F18" s="569"/>
      <c r="G18" s="569"/>
      <c r="H18" s="569"/>
      <c r="I18" s="569"/>
      <c r="J18" s="569"/>
    </row>
    <row r="19" spans="1:10" ht="24.75" customHeight="1">
      <c r="A19" s="569" t="s">
        <v>648</v>
      </c>
      <c r="B19" s="569"/>
      <c r="C19" s="569"/>
      <c r="D19" s="569"/>
      <c r="E19" s="569"/>
      <c r="F19" s="569"/>
      <c r="G19" s="569"/>
      <c r="H19" s="569"/>
      <c r="I19" s="569"/>
      <c r="J19" s="569"/>
    </row>
    <row r="20" spans="1:10" ht="37.5" customHeight="1">
      <c r="A20" s="569" t="s">
        <v>1146</v>
      </c>
      <c r="B20" s="569"/>
      <c r="C20" s="569"/>
      <c r="D20" s="569"/>
      <c r="E20" s="569"/>
      <c r="F20" s="569"/>
      <c r="G20" s="569"/>
      <c r="H20" s="569"/>
      <c r="I20" s="569"/>
      <c r="J20" s="569"/>
    </row>
    <row r="21" spans="1:10" ht="12.75" customHeight="1">
      <c r="A21" s="569" t="s">
        <v>686</v>
      </c>
      <c r="B21" s="569"/>
      <c r="C21" s="569"/>
      <c r="D21" s="569"/>
      <c r="E21" s="569"/>
      <c r="F21" s="569"/>
      <c r="G21" s="569"/>
      <c r="H21" s="569"/>
      <c r="I21" s="569"/>
      <c r="J21" s="569"/>
    </row>
    <row r="22" ht="12.75">
      <c r="A22" s="100" t="s">
        <v>701</v>
      </c>
    </row>
    <row r="23" ht="12.75">
      <c r="A23" s="100" t="s">
        <v>702</v>
      </c>
    </row>
    <row r="24" spans="1:10" ht="37.5" customHeight="1">
      <c r="A24" s="569" t="s">
        <v>699</v>
      </c>
      <c r="B24" s="569"/>
      <c r="C24" s="569"/>
      <c r="D24" s="569"/>
      <c r="E24" s="569"/>
      <c r="F24" s="569"/>
      <c r="G24" s="569"/>
      <c r="H24" s="569"/>
      <c r="I24" s="569"/>
      <c r="J24" s="569"/>
    </row>
    <row r="25" spans="1:10" ht="24.75" customHeight="1">
      <c r="A25" s="569" t="s">
        <v>688</v>
      </c>
      <c r="B25" s="569"/>
      <c r="C25" s="569"/>
      <c r="D25" s="569"/>
      <c r="E25" s="569"/>
      <c r="F25" s="569"/>
      <c r="G25" s="569"/>
      <c r="H25" s="569"/>
      <c r="I25" s="569"/>
      <c r="J25" s="569"/>
    </row>
    <row r="26" spans="1:10" ht="12.75">
      <c r="A26" s="581" t="s">
        <v>689</v>
      </c>
      <c r="B26" s="581"/>
      <c r="C26" s="581"/>
      <c r="D26" s="581"/>
      <c r="E26" s="581"/>
      <c r="F26" s="581"/>
      <c r="G26" s="581"/>
      <c r="H26" s="581"/>
      <c r="I26" s="581"/>
      <c r="J26" s="581"/>
    </row>
    <row r="27" spans="1:10" ht="24.75" customHeight="1">
      <c r="A27" s="569" t="s">
        <v>690</v>
      </c>
      <c r="B27" s="569"/>
      <c r="C27" s="569"/>
      <c r="D27" s="569"/>
      <c r="E27" s="569"/>
      <c r="F27" s="569"/>
      <c r="G27" s="569"/>
      <c r="H27" s="569"/>
      <c r="I27" s="569"/>
      <c r="J27" s="569"/>
    </row>
    <row r="30" spans="1:7" ht="12.75">
      <c r="A30" s="61"/>
      <c r="B30" s="101" t="s">
        <v>1147</v>
      </c>
      <c r="G30" s="75" t="s">
        <v>1148</v>
      </c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47" ht="12.75">
      <c r="A47" s="61"/>
    </row>
  </sheetData>
  <sheetProtection/>
  <mergeCells count="16">
    <mergeCell ref="A26:J26"/>
    <mergeCell ref="A27:J27"/>
    <mergeCell ref="A24:J24"/>
    <mergeCell ref="A13:J13"/>
    <mergeCell ref="A15:J15"/>
    <mergeCell ref="A20:J20"/>
    <mergeCell ref="A16:J16"/>
    <mergeCell ref="A17:J17"/>
    <mergeCell ref="A18:J18"/>
    <mergeCell ref="A19:J19"/>
    <mergeCell ref="A1:J1"/>
    <mergeCell ref="A3:J3"/>
    <mergeCell ref="A4:J4"/>
    <mergeCell ref="A2:J2"/>
    <mergeCell ref="A21:J21"/>
    <mergeCell ref="A25:J25"/>
  </mergeCells>
  <printOptions/>
  <pageMargins left="0.75" right="0.16" top="0.53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zoomScalePageLayoutView="0" workbookViewId="0" topLeftCell="A13">
      <selection activeCell="A19" sqref="A19:J19"/>
    </sheetView>
  </sheetViews>
  <sheetFormatPr defaultColWidth="9.140625" defaultRowHeight="12.75"/>
  <cols>
    <col min="1" max="17" width="9.140625" style="75" customWidth="1"/>
  </cols>
  <sheetData>
    <row r="1" spans="1:10" ht="49.5" customHeight="1">
      <c r="A1" s="582" t="s">
        <v>1180</v>
      </c>
      <c r="B1" s="583"/>
      <c r="C1" s="583"/>
      <c r="D1" s="583"/>
      <c r="E1" s="583"/>
      <c r="F1" s="583"/>
      <c r="G1" s="583"/>
      <c r="H1" s="583"/>
      <c r="I1" s="583"/>
      <c r="J1" s="583"/>
    </row>
    <row r="2" spans="1:10" ht="18">
      <c r="A2" s="584" t="s">
        <v>594</v>
      </c>
      <c r="B2" s="585"/>
      <c r="C2" s="585"/>
      <c r="D2" s="585"/>
      <c r="E2" s="585"/>
      <c r="F2" s="585"/>
      <c r="G2" s="585"/>
      <c r="H2" s="585"/>
      <c r="I2" s="585"/>
      <c r="J2" s="585"/>
    </row>
    <row r="3" spans="1:10" ht="12.75">
      <c r="A3" s="586" t="s">
        <v>691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ht="12.75" customHeight="1">
      <c r="A4" s="588" t="s">
        <v>1172</v>
      </c>
      <c r="B4" s="589"/>
      <c r="C4" s="589"/>
      <c r="D4" s="589"/>
      <c r="E4" s="589"/>
      <c r="F4" s="589"/>
      <c r="G4" s="589"/>
      <c r="H4" s="589"/>
      <c r="I4" s="589"/>
      <c r="J4" s="589"/>
    </row>
    <row r="5" ht="12.75">
      <c r="A5" s="75" t="s">
        <v>681</v>
      </c>
    </row>
    <row r="6" ht="12.75">
      <c r="A6" s="75" t="s">
        <v>1173</v>
      </c>
    </row>
    <row r="7" ht="12.75">
      <c r="A7" s="75" t="s">
        <v>1174</v>
      </c>
    </row>
    <row r="8" ht="12.75">
      <c r="A8" s="75" t="s">
        <v>1175</v>
      </c>
    </row>
    <row r="10" ht="12.75">
      <c r="A10" s="75" t="s">
        <v>706</v>
      </c>
    </row>
    <row r="11" ht="12.75">
      <c r="A11" s="75" t="s">
        <v>1179</v>
      </c>
    </row>
    <row r="13" spans="1:10" ht="30" customHeight="1">
      <c r="A13" s="590" t="s">
        <v>683</v>
      </c>
      <c r="B13" s="591"/>
      <c r="C13" s="591"/>
      <c r="D13" s="591"/>
      <c r="E13" s="591"/>
      <c r="F13" s="591"/>
      <c r="G13" s="591"/>
      <c r="H13" s="591"/>
      <c r="I13" s="591"/>
      <c r="J13" s="591"/>
    </row>
    <row r="15" spans="1:10" ht="24.75" customHeight="1">
      <c r="A15" s="569" t="s">
        <v>704</v>
      </c>
      <c r="B15" s="569"/>
      <c r="C15" s="569"/>
      <c r="D15" s="569"/>
      <c r="E15" s="569"/>
      <c r="F15" s="569"/>
      <c r="G15" s="569"/>
      <c r="H15" s="569"/>
      <c r="I15" s="569"/>
      <c r="J15" s="569"/>
    </row>
    <row r="16" spans="1:10" ht="49.5" customHeight="1">
      <c r="A16" s="569" t="s">
        <v>709</v>
      </c>
      <c r="B16" s="569"/>
      <c r="C16" s="569"/>
      <c r="D16" s="569"/>
      <c r="E16" s="569"/>
      <c r="F16" s="569"/>
      <c r="G16" s="569"/>
      <c r="H16" s="569"/>
      <c r="I16" s="569"/>
      <c r="J16" s="569"/>
    </row>
    <row r="17" spans="1:10" ht="45" customHeight="1">
      <c r="A17" s="569" t="s">
        <v>1149</v>
      </c>
      <c r="B17" s="569"/>
      <c r="C17" s="569"/>
      <c r="D17" s="569"/>
      <c r="E17" s="569"/>
      <c r="F17" s="569"/>
      <c r="G17" s="569"/>
      <c r="H17" s="569"/>
      <c r="I17" s="569"/>
      <c r="J17" s="569"/>
    </row>
    <row r="18" spans="1:10" ht="49.5" customHeight="1">
      <c r="A18" s="569" t="s">
        <v>651</v>
      </c>
      <c r="B18" s="569"/>
      <c r="C18" s="569"/>
      <c r="D18" s="569"/>
      <c r="E18" s="569"/>
      <c r="F18" s="569"/>
      <c r="G18" s="569"/>
      <c r="H18" s="569"/>
      <c r="I18" s="569"/>
      <c r="J18" s="569"/>
    </row>
    <row r="19" spans="1:10" ht="66" customHeight="1">
      <c r="A19" s="569" t="s">
        <v>650</v>
      </c>
      <c r="B19" s="569"/>
      <c r="C19" s="569"/>
      <c r="D19" s="569"/>
      <c r="E19" s="569"/>
      <c r="F19" s="569"/>
      <c r="G19" s="569"/>
      <c r="H19" s="569"/>
      <c r="I19" s="569"/>
      <c r="J19" s="569"/>
    </row>
    <row r="20" spans="1:10" ht="37.5" customHeight="1">
      <c r="A20" s="569" t="s">
        <v>1146</v>
      </c>
      <c r="B20" s="569"/>
      <c r="C20" s="569"/>
      <c r="D20" s="569"/>
      <c r="E20" s="569"/>
      <c r="F20" s="569"/>
      <c r="G20" s="569"/>
      <c r="H20" s="569"/>
      <c r="I20" s="569"/>
      <c r="J20" s="569"/>
    </row>
    <row r="21" spans="1:10" ht="12.75" customHeight="1">
      <c r="A21" s="569" t="s">
        <v>686</v>
      </c>
      <c r="B21" s="569"/>
      <c r="C21" s="569"/>
      <c r="D21" s="569"/>
      <c r="E21" s="569"/>
      <c r="F21" s="569"/>
      <c r="G21" s="569"/>
      <c r="H21" s="569"/>
      <c r="I21" s="569"/>
      <c r="J21" s="569"/>
    </row>
    <row r="22" ht="12.75">
      <c r="A22" s="100" t="s">
        <v>707</v>
      </c>
    </row>
    <row r="23" ht="12.75">
      <c r="A23" s="100" t="s">
        <v>708</v>
      </c>
    </row>
    <row r="24" spans="1:10" ht="37.5" customHeight="1">
      <c r="A24" s="569" t="s">
        <v>705</v>
      </c>
      <c r="B24" s="569"/>
      <c r="C24" s="569"/>
      <c r="D24" s="569"/>
      <c r="E24" s="569"/>
      <c r="F24" s="569"/>
      <c r="G24" s="569"/>
      <c r="H24" s="569"/>
      <c r="I24" s="569"/>
      <c r="J24" s="569"/>
    </row>
    <row r="25" spans="1:10" ht="24.75" customHeight="1">
      <c r="A25" s="569" t="s">
        <v>688</v>
      </c>
      <c r="B25" s="569"/>
      <c r="C25" s="569"/>
      <c r="D25" s="569"/>
      <c r="E25" s="569"/>
      <c r="F25" s="569"/>
      <c r="G25" s="569"/>
      <c r="H25" s="569"/>
      <c r="I25" s="569"/>
      <c r="J25" s="569"/>
    </row>
    <row r="26" spans="1:10" ht="12.75">
      <c r="A26" s="581" t="s">
        <v>689</v>
      </c>
      <c r="B26" s="581"/>
      <c r="C26" s="581"/>
      <c r="D26" s="581"/>
      <c r="E26" s="581"/>
      <c r="F26" s="581"/>
      <c r="G26" s="581"/>
      <c r="H26" s="581"/>
      <c r="I26" s="581"/>
      <c r="J26" s="581"/>
    </row>
    <row r="27" spans="1:10" ht="24.75" customHeight="1">
      <c r="A27" s="569" t="s">
        <v>690</v>
      </c>
      <c r="B27" s="569"/>
      <c r="C27" s="569"/>
      <c r="D27" s="569"/>
      <c r="E27" s="569"/>
      <c r="F27" s="569"/>
      <c r="G27" s="569"/>
      <c r="H27" s="569"/>
      <c r="I27" s="569"/>
      <c r="J27" s="569"/>
    </row>
    <row r="31" spans="1:7" ht="12.75">
      <c r="A31" s="61"/>
      <c r="B31" s="568" t="s">
        <v>1177</v>
      </c>
      <c r="G31" s="75" t="s">
        <v>1178</v>
      </c>
    </row>
    <row r="32" ht="12.75">
      <c r="A32" s="61"/>
    </row>
    <row r="33" ht="12.75">
      <c r="A33" s="61"/>
    </row>
    <row r="34" ht="12.75">
      <c r="A34" s="61"/>
    </row>
    <row r="46" spans="1:10" ht="12.75">
      <c r="A46" s="569"/>
      <c r="B46" s="569"/>
      <c r="C46" s="569"/>
      <c r="D46" s="569"/>
      <c r="E46" s="569"/>
      <c r="F46" s="569"/>
      <c r="G46" s="569"/>
      <c r="H46" s="569"/>
      <c r="I46" s="569"/>
      <c r="J46" s="569"/>
    </row>
    <row r="47" ht="12.75">
      <c r="A47" s="102"/>
    </row>
    <row r="48" ht="12.75">
      <c r="A48" s="103"/>
    </row>
    <row r="49" ht="12.75">
      <c r="A49" s="103"/>
    </row>
    <row r="51" spans="1:10" ht="12.75">
      <c r="A51" s="569"/>
      <c r="B51" s="569"/>
      <c r="C51" s="569"/>
      <c r="D51" s="569"/>
      <c r="E51" s="569"/>
      <c r="F51" s="569"/>
      <c r="G51" s="569"/>
      <c r="H51" s="569"/>
      <c r="I51" s="569"/>
      <c r="J51" s="569"/>
    </row>
    <row r="55" spans="1:10" ht="12.75">
      <c r="A55" s="569"/>
      <c r="B55" s="569"/>
      <c r="C55" s="569"/>
      <c r="D55" s="569"/>
      <c r="E55" s="569"/>
      <c r="F55" s="569"/>
      <c r="G55" s="569"/>
      <c r="H55" s="569"/>
      <c r="I55" s="569"/>
      <c r="J55" s="569"/>
    </row>
    <row r="57" ht="12.75">
      <c r="A57" s="61"/>
    </row>
  </sheetData>
  <sheetProtection/>
  <mergeCells count="19">
    <mergeCell ref="A55:J55"/>
    <mergeCell ref="A51:J51"/>
    <mergeCell ref="A1:J1"/>
    <mergeCell ref="A3:J3"/>
    <mergeCell ref="A4:J4"/>
    <mergeCell ref="A46:J46"/>
    <mergeCell ref="A2:J2"/>
    <mergeCell ref="A13:J13"/>
    <mergeCell ref="A15:J15"/>
    <mergeCell ref="A20:J20"/>
    <mergeCell ref="A21:J21"/>
    <mergeCell ref="A25:J25"/>
    <mergeCell ref="A26:J26"/>
    <mergeCell ref="A27:J27"/>
    <mergeCell ref="A24:J24"/>
    <mergeCell ref="A16:J16"/>
    <mergeCell ref="A17:J17"/>
    <mergeCell ref="A18:J18"/>
    <mergeCell ref="A19:J19"/>
  </mergeCells>
  <printOptions/>
  <pageMargins left="0.75" right="0.16" top="0.53" bottom="0.5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20.7109375" style="0" customWidth="1"/>
    <col min="2" max="4" width="22.7109375" style="0" customWidth="1"/>
  </cols>
  <sheetData>
    <row r="1" spans="1:4" ht="18">
      <c r="A1" s="592" t="s">
        <v>1150</v>
      </c>
      <c r="B1" s="592"/>
      <c r="C1" s="592"/>
      <c r="D1" s="592"/>
    </row>
    <row r="2" spans="1:4" ht="18">
      <c r="A2" s="592" t="s">
        <v>1071</v>
      </c>
      <c r="B2" s="592"/>
      <c r="C2" s="592"/>
      <c r="D2" s="592"/>
    </row>
    <row r="3" spans="1:4" ht="18">
      <c r="A3" s="592" t="s">
        <v>1181</v>
      </c>
      <c r="B3" s="592"/>
      <c r="C3" s="592"/>
      <c r="D3" s="592"/>
    </row>
    <row r="4" ht="13.5" thickBot="1"/>
    <row r="5" spans="1:4" s="24" customFormat="1" ht="51.75" thickBot="1">
      <c r="A5" s="104" t="s">
        <v>1072</v>
      </c>
      <c r="B5" s="105" t="s">
        <v>1073</v>
      </c>
      <c r="C5" s="105" t="s">
        <v>1074</v>
      </c>
      <c r="D5" s="106" t="s">
        <v>1075</v>
      </c>
    </row>
    <row r="6" spans="1:4" ht="12.75">
      <c r="A6" s="107"/>
      <c r="B6" s="108"/>
      <c r="C6" s="108"/>
      <c r="D6" s="109"/>
    </row>
    <row r="7" spans="1:4" ht="19.5" customHeight="1">
      <c r="A7" s="110" t="s">
        <v>679</v>
      </c>
      <c r="B7" s="17">
        <v>0.1353</v>
      </c>
      <c r="C7" s="17">
        <v>0.6</v>
      </c>
      <c r="D7" s="18">
        <f>ROUND(B7/C7*100,2)</f>
        <v>22.55</v>
      </c>
    </row>
    <row r="8" spans="1:4" ht="19.5" customHeight="1">
      <c r="A8" s="110" t="s">
        <v>585</v>
      </c>
      <c r="B8" s="17">
        <v>0.4814</v>
      </c>
      <c r="C8" s="17">
        <v>2.09</v>
      </c>
      <c r="D8" s="18">
        <f>ROUND(B8/C8*100,2)</f>
        <v>23.03</v>
      </c>
    </row>
    <row r="12" ht="12.75">
      <c r="A12" s="75"/>
    </row>
    <row r="13" spans="1:14" ht="12.75">
      <c r="A13" s="101" t="s">
        <v>1147</v>
      </c>
      <c r="B13" s="75"/>
      <c r="C13" s="75" t="s">
        <v>1148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</row>
  </sheetData>
  <sheetProtection/>
  <mergeCells count="3">
    <mergeCell ref="A1:D1"/>
    <mergeCell ref="A2:D2"/>
    <mergeCell ref="A3:D3"/>
  </mergeCells>
  <printOptions/>
  <pageMargins left="0.75" right="0.2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17" sqref="A17:IV20"/>
    </sheetView>
  </sheetViews>
  <sheetFormatPr defaultColWidth="9.140625" defaultRowHeight="12.75"/>
  <cols>
    <col min="1" max="1" width="25.7109375" style="0" customWidth="1"/>
    <col min="2" max="3" width="10.7109375" style="112" customWidth="1"/>
    <col min="4" max="4" width="20.7109375" style="112" customWidth="1"/>
    <col min="5" max="5" width="20.28125" style="112" customWidth="1"/>
    <col min="6" max="6" width="9.140625" style="112" customWidth="1"/>
    <col min="7" max="7" width="6.7109375" style="112" customWidth="1"/>
    <col min="8" max="8" width="15.00390625" style="112" customWidth="1"/>
    <col min="9" max="13" width="9.140625" style="112" customWidth="1"/>
    <col min="14" max="15" width="9.7109375" style="112" customWidth="1"/>
  </cols>
  <sheetData>
    <row r="1" spans="1:15" ht="15.75">
      <c r="A1" s="593" t="s">
        <v>1150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</row>
    <row r="2" spans="1:15" ht="15.75">
      <c r="A2" s="593" t="s">
        <v>1076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</row>
    <row r="3" spans="1:15" ht="15.75">
      <c r="A3" s="593" t="s">
        <v>32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</row>
    <row r="4" spans="1:15" ht="15.75">
      <c r="A4" s="594" t="s">
        <v>1159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</row>
    <row r="5" spans="1:15" ht="16.5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N5" s="113"/>
      <c r="O5" s="99"/>
    </row>
    <row r="6" spans="1:15" s="114" customFormat="1" ht="79.5" thickBot="1">
      <c r="A6" s="6" t="s">
        <v>1077</v>
      </c>
      <c r="B6" s="7" t="s">
        <v>1074</v>
      </c>
      <c r="C6" s="7" t="s">
        <v>1073</v>
      </c>
      <c r="D6" s="7" t="s">
        <v>1078</v>
      </c>
      <c r="E6" s="7" t="s">
        <v>1079</v>
      </c>
      <c r="F6" s="7" t="s">
        <v>1080</v>
      </c>
      <c r="G6" s="7" t="s">
        <v>1081</v>
      </c>
      <c r="H6" s="7" t="s">
        <v>1082</v>
      </c>
      <c r="I6" s="7" t="s">
        <v>1083</v>
      </c>
      <c r="J6" s="7" t="s">
        <v>1124</v>
      </c>
      <c r="K6" s="7" t="s">
        <v>1125</v>
      </c>
      <c r="L6" s="7" t="s">
        <v>1126</v>
      </c>
      <c r="M6" s="7" t="s">
        <v>1127</v>
      </c>
      <c r="N6" s="7" t="s">
        <v>1128</v>
      </c>
      <c r="O6" s="8" t="s">
        <v>1129</v>
      </c>
    </row>
    <row r="7" spans="1:15" s="24" customFormat="1" ht="13.5" thickBot="1">
      <c r="A7" s="329">
        <v>1</v>
      </c>
      <c r="B7" s="330">
        <v>2</v>
      </c>
      <c r="C7" s="330">
        <v>3</v>
      </c>
      <c r="D7" s="330">
        <v>4</v>
      </c>
      <c r="E7" s="330">
        <v>5</v>
      </c>
      <c r="F7" s="330">
        <v>6</v>
      </c>
      <c r="G7" s="330">
        <v>7</v>
      </c>
      <c r="H7" s="330">
        <v>8</v>
      </c>
      <c r="I7" s="330">
        <v>9</v>
      </c>
      <c r="J7" s="330">
        <v>10</v>
      </c>
      <c r="K7" s="330">
        <v>11</v>
      </c>
      <c r="L7" s="330">
        <v>12</v>
      </c>
      <c r="M7" s="330">
        <v>13</v>
      </c>
      <c r="N7" s="330">
        <v>14</v>
      </c>
      <c r="O7" s="331">
        <v>15</v>
      </c>
    </row>
    <row r="8" spans="1:15" s="24" customFormat="1" ht="12.75">
      <c r="A8" s="332" t="s">
        <v>679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4"/>
    </row>
    <row r="9" spans="1:15" s="114" customFormat="1" ht="24.75" customHeight="1">
      <c r="A9" s="335" t="s">
        <v>1130</v>
      </c>
      <c r="B9" s="336">
        <v>0.35</v>
      </c>
      <c r="C9" s="336"/>
      <c r="D9" s="336" t="s">
        <v>1131</v>
      </c>
      <c r="E9" s="336">
        <v>2008</v>
      </c>
      <c r="F9" s="336" t="s">
        <v>1132</v>
      </c>
      <c r="G9" s="336"/>
      <c r="H9" s="336"/>
      <c r="I9" s="336"/>
      <c r="J9" s="336"/>
      <c r="K9" s="336"/>
      <c r="L9" s="336" t="s">
        <v>1133</v>
      </c>
      <c r="M9" s="336"/>
      <c r="N9" s="336">
        <v>180</v>
      </c>
      <c r="O9" s="337">
        <v>85</v>
      </c>
    </row>
    <row r="10" spans="1:15" s="114" customFormat="1" ht="21.75" customHeight="1">
      <c r="A10" s="335" t="s">
        <v>1134</v>
      </c>
      <c r="B10" s="336">
        <v>0.25</v>
      </c>
      <c r="C10" s="336"/>
      <c r="D10" s="336" t="s">
        <v>1135</v>
      </c>
      <c r="E10" s="336">
        <v>2007</v>
      </c>
      <c r="F10" s="336" t="s">
        <v>1132</v>
      </c>
      <c r="G10" s="336"/>
      <c r="H10" s="336"/>
      <c r="I10" s="336"/>
      <c r="J10" s="336"/>
      <c r="K10" s="336"/>
      <c r="L10" s="336" t="s">
        <v>1133</v>
      </c>
      <c r="M10" s="336"/>
      <c r="N10" s="336">
        <v>180</v>
      </c>
      <c r="O10" s="337">
        <v>85</v>
      </c>
    </row>
    <row r="11" spans="1:15" s="24" customFormat="1" ht="12.75">
      <c r="A11" s="338" t="s">
        <v>679</v>
      </c>
      <c r="B11" s="17">
        <v>0.6</v>
      </c>
      <c r="C11" s="339">
        <v>0.1353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>
        <v>85</v>
      </c>
    </row>
    <row r="12" spans="1:15" s="24" customFormat="1" ht="12.75">
      <c r="A12" s="340" t="s">
        <v>585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5" s="24" customFormat="1" ht="22.5">
      <c r="A13" s="16" t="s">
        <v>1130</v>
      </c>
      <c r="B13" s="17">
        <v>0.69</v>
      </c>
      <c r="C13" s="17"/>
      <c r="D13" s="336" t="s">
        <v>1131</v>
      </c>
      <c r="E13" s="17">
        <v>2009</v>
      </c>
      <c r="F13" s="336" t="s">
        <v>1132</v>
      </c>
      <c r="G13" s="17"/>
      <c r="H13" s="17"/>
      <c r="I13" s="17"/>
      <c r="J13" s="17"/>
      <c r="K13" s="17"/>
      <c r="L13" s="336" t="s">
        <v>1133</v>
      </c>
      <c r="M13" s="17"/>
      <c r="N13" s="17">
        <v>180</v>
      </c>
      <c r="O13" s="18">
        <v>84</v>
      </c>
    </row>
    <row r="14" spans="1:15" s="24" customFormat="1" ht="22.5">
      <c r="A14" s="16" t="s">
        <v>1136</v>
      </c>
      <c r="B14" s="17">
        <v>0.54</v>
      </c>
      <c r="C14" s="17"/>
      <c r="D14" s="336" t="s">
        <v>1131</v>
      </c>
      <c r="E14" s="17">
        <v>2009</v>
      </c>
      <c r="F14" s="336" t="s">
        <v>1132</v>
      </c>
      <c r="G14" s="17"/>
      <c r="H14" s="17"/>
      <c r="I14" s="17"/>
      <c r="J14" s="17"/>
      <c r="K14" s="17"/>
      <c r="L14" s="336" t="s">
        <v>1133</v>
      </c>
      <c r="M14" s="17"/>
      <c r="N14" s="17">
        <v>180</v>
      </c>
      <c r="O14" s="18">
        <v>84</v>
      </c>
    </row>
    <row r="15" spans="1:15" s="24" customFormat="1" ht="33.75">
      <c r="A15" s="341" t="s">
        <v>1137</v>
      </c>
      <c r="B15" s="17">
        <v>0.86</v>
      </c>
      <c r="C15" s="17"/>
      <c r="D15" s="336" t="s">
        <v>1138</v>
      </c>
      <c r="E15" s="17">
        <v>2017</v>
      </c>
      <c r="F15" s="336" t="s">
        <v>1132</v>
      </c>
      <c r="G15" s="17"/>
      <c r="H15" s="17"/>
      <c r="I15" s="17"/>
      <c r="J15" s="17"/>
      <c r="K15" s="17"/>
      <c r="L15" s="336" t="s">
        <v>1133</v>
      </c>
      <c r="M15" s="17"/>
      <c r="N15" s="17">
        <v>180</v>
      </c>
      <c r="O15" s="342">
        <v>84</v>
      </c>
    </row>
    <row r="16" spans="1:15" s="24" customFormat="1" ht="12.75">
      <c r="A16" s="16" t="s">
        <v>585</v>
      </c>
      <c r="B16" s="17">
        <f>SUM(B13:B15)</f>
        <v>2.09</v>
      </c>
      <c r="C16" s="17">
        <v>0.4814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>
        <v>84</v>
      </c>
    </row>
    <row r="17" spans="1:3" s="24" customFormat="1" ht="13.5" thickBot="1">
      <c r="A17" s="343" t="s">
        <v>680</v>
      </c>
      <c r="B17" s="344" t="e">
        <f>B11+B16+#REF!</f>
        <v>#REF!</v>
      </c>
      <c r="C17" s="345" t="e">
        <f>C11+C16+#REF!</f>
        <v>#REF!</v>
      </c>
    </row>
    <row r="19" spans="1:8" ht="12.75">
      <c r="A19" s="101"/>
      <c r="H19" s="101"/>
    </row>
    <row r="20" spans="1:15" ht="12.75">
      <c r="A20" s="101" t="s">
        <v>1147</v>
      </c>
      <c r="B20" s="75"/>
      <c r="D20" s="75" t="s">
        <v>1148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/>
    </row>
  </sheetData>
  <sheetProtection/>
  <mergeCells count="4">
    <mergeCell ref="A1:O1"/>
    <mergeCell ref="A2:O2"/>
    <mergeCell ref="A3:O3"/>
    <mergeCell ref="A4:O4"/>
  </mergeCells>
  <printOptions/>
  <pageMargins left="0.4" right="0.17" top="0.85" bottom="0.56" header="0.5" footer="0.5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5"/>
  <sheetViews>
    <sheetView zoomScalePageLayoutView="0" workbookViewId="0" topLeftCell="A11">
      <pane ySplit="1" topLeftCell="A288" activePane="bottomLeft" state="frozen"/>
      <selection pane="topLeft" activeCell="A2" sqref="A2:J2"/>
      <selection pane="bottomLeft" activeCell="A2" sqref="A2:J2"/>
    </sheetView>
  </sheetViews>
  <sheetFormatPr defaultColWidth="9.140625" defaultRowHeight="24.75" customHeight="1"/>
  <cols>
    <col min="1" max="1" width="4.7109375" style="162" customWidth="1"/>
    <col min="2" max="2" width="26.7109375" style="243" customWidth="1"/>
    <col min="3" max="3" width="6.7109375" style="163" customWidth="1"/>
    <col min="4" max="4" width="15.7109375" style="164" customWidth="1"/>
    <col min="5" max="5" width="7.7109375" style="165" customWidth="1"/>
    <col min="6" max="7" width="5.7109375" style="164" customWidth="1"/>
    <col min="8" max="8" width="9.7109375" style="164" customWidth="1"/>
    <col min="9" max="9" width="7.7109375" style="164" customWidth="1"/>
    <col min="10" max="16384" width="9.140625" style="167" customWidth="1"/>
  </cols>
  <sheetData>
    <row r="1" spans="2:6" ht="12.75" customHeight="1" hidden="1">
      <c r="B1" s="346"/>
      <c r="F1" s="166" t="s">
        <v>548</v>
      </c>
    </row>
    <row r="2" spans="2:6" ht="12.75" customHeight="1" hidden="1">
      <c r="B2" s="347"/>
      <c r="F2" s="168" t="s">
        <v>547</v>
      </c>
    </row>
    <row r="3" spans="2:6" ht="12.75" customHeight="1" hidden="1">
      <c r="B3" s="348"/>
      <c r="F3" s="563" t="s">
        <v>1150</v>
      </c>
    </row>
    <row r="4" spans="2:6" ht="12.75" customHeight="1" hidden="1">
      <c r="B4" s="348"/>
      <c r="F4" s="563" t="s">
        <v>1151</v>
      </c>
    </row>
    <row r="5" spans="1:9" ht="15" customHeight="1" hidden="1">
      <c r="A5" s="601"/>
      <c r="B5" s="602"/>
      <c r="C5" s="602"/>
      <c r="D5" s="602"/>
      <c r="E5" s="602"/>
      <c r="F5" s="602"/>
      <c r="G5" s="602"/>
      <c r="H5" s="602"/>
      <c r="I5" s="602"/>
    </row>
    <row r="6" spans="1:9" ht="15" customHeight="1" hidden="1">
      <c r="A6" s="601" t="s">
        <v>1150</v>
      </c>
      <c r="B6" s="602"/>
      <c r="C6" s="602"/>
      <c r="D6" s="602"/>
      <c r="E6" s="602"/>
      <c r="F6" s="602"/>
      <c r="G6" s="602"/>
      <c r="H6" s="602"/>
      <c r="I6" s="602"/>
    </row>
    <row r="7" spans="1:9" ht="15" customHeight="1" hidden="1">
      <c r="A7" s="598" t="s">
        <v>711</v>
      </c>
      <c r="B7" s="598"/>
      <c r="C7" s="598"/>
      <c r="D7" s="598"/>
      <c r="E7" s="598"/>
      <c r="F7" s="598"/>
      <c r="G7" s="598"/>
      <c r="H7" s="598"/>
      <c r="I7" s="598"/>
    </row>
    <row r="8" spans="1:9" ht="15" customHeight="1" hidden="1">
      <c r="A8" s="603" t="s">
        <v>1156</v>
      </c>
      <c r="B8" s="604"/>
      <c r="C8" s="604"/>
      <c r="D8" s="604"/>
      <c r="E8" s="604"/>
      <c r="F8" s="604"/>
      <c r="G8" s="604"/>
      <c r="H8" s="604"/>
      <c r="I8" s="604"/>
    </row>
    <row r="9" spans="1:9" ht="15" customHeight="1" hidden="1">
      <c r="A9" s="598" t="s">
        <v>1158</v>
      </c>
      <c r="B9" s="598"/>
      <c r="C9" s="598"/>
      <c r="D9" s="598"/>
      <c r="E9" s="598"/>
      <c r="F9" s="598"/>
      <c r="G9" s="598"/>
      <c r="H9" s="598"/>
      <c r="I9" s="598"/>
    </row>
    <row r="10" spans="1:9" ht="12" customHeight="1" hidden="1" thickBot="1">
      <c r="A10" s="599"/>
      <c r="B10" s="600"/>
      <c r="C10" s="600"/>
      <c r="D10" s="600"/>
      <c r="E10" s="600"/>
      <c r="F10" s="600"/>
      <c r="G10" s="600"/>
      <c r="H10" s="600"/>
      <c r="I10" s="600"/>
    </row>
    <row r="11" spans="1:14" s="174" customFormat="1" ht="75" customHeight="1" thickBot="1">
      <c r="A11" s="169" t="s">
        <v>552</v>
      </c>
      <c r="B11" s="170" t="s">
        <v>712</v>
      </c>
      <c r="C11" s="171" t="s">
        <v>713</v>
      </c>
      <c r="D11" s="170" t="s">
        <v>714</v>
      </c>
      <c r="E11" s="172" t="s">
        <v>715</v>
      </c>
      <c r="F11" s="170" t="s">
        <v>716</v>
      </c>
      <c r="G11" s="170" t="s">
        <v>717</v>
      </c>
      <c r="H11" s="170" t="s">
        <v>718</v>
      </c>
      <c r="I11" s="259" t="s">
        <v>719</v>
      </c>
      <c r="J11" s="173"/>
      <c r="K11" s="173"/>
      <c r="L11" s="173"/>
      <c r="M11" s="173"/>
      <c r="N11" s="173"/>
    </row>
    <row r="12" spans="1:9" ht="12.75" customHeight="1">
      <c r="A12" s="175"/>
      <c r="B12" s="176" t="s">
        <v>1157</v>
      </c>
      <c r="C12" s="177"/>
      <c r="D12" s="178"/>
      <c r="E12" s="179"/>
      <c r="F12" s="178"/>
      <c r="G12" s="178"/>
      <c r="H12" s="178"/>
      <c r="I12" s="260"/>
    </row>
    <row r="13" spans="1:9" ht="12.75" customHeight="1">
      <c r="A13" s="180">
        <v>1</v>
      </c>
      <c r="B13" s="181" t="s">
        <v>720</v>
      </c>
      <c r="C13" s="182">
        <v>2008</v>
      </c>
      <c r="D13" s="183" t="s">
        <v>721</v>
      </c>
      <c r="E13" s="184">
        <v>9.87</v>
      </c>
      <c r="F13" s="183">
        <v>89</v>
      </c>
      <c r="G13" s="183">
        <v>4</v>
      </c>
      <c r="H13" s="183" t="s">
        <v>722</v>
      </c>
      <c r="I13" s="186">
        <v>5832</v>
      </c>
    </row>
    <row r="14" spans="1:9" ht="12.75" customHeight="1">
      <c r="A14" s="180">
        <v>2</v>
      </c>
      <c r="B14" s="181" t="s">
        <v>723</v>
      </c>
      <c r="C14" s="182">
        <v>1998</v>
      </c>
      <c r="D14" s="183" t="s">
        <v>721</v>
      </c>
      <c r="E14" s="184">
        <v>37.11</v>
      </c>
      <c r="F14" s="183">
        <v>57</v>
      </c>
      <c r="G14" s="183">
        <v>3.5</v>
      </c>
      <c r="H14" s="183" t="s">
        <v>722</v>
      </c>
      <c r="I14" s="186">
        <v>5832</v>
      </c>
    </row>
    <row r="15" spans="1:9" ht="12.75" customHeight="1" thickBot="1">
      <c r="A15" s="189"/>
      <c r="B15" s="190" t="s">
        <v>724</v>
      </c>
      <c r="C15" s="191"/>
      <c r="D15" s="192"/>
      <c r="E15" s="193">
        <f>SUM(E13:E14)</f>
        <v>46.98</v>
      </c>
      <c r="F15" s="192"/>
      <c r="G15" s="192"/>
      <c r="H15" s="192"/>
      <c r="I15" s="188"/>
    </row>
    <row r="16" spans="1:9" ht="12.75" customHeight="1" thickBot="1">
      <c r="A16" s="194"/>
      <c r="B16" s="195" t="s">
        <v>725</v>
      </c>
      <c r="C16" s="196"/>
      <c r="D16" s="197"/>
      <c r="E16" s="198"/>
      <c r="F16" s="197"/>
      <c r="G16" s="197"/>
      <c r="H16" s="197"/>
      <c r="I16" s="261"/>
    </row>
    <row r="17" spans="1:9" ht="24.75" customHeight="1">
      <c r="A17" s="199">
        <v>1</v>
      </c>
      <c r="B17" s="200" t="s">
        <v>726</v>
      </c>
      <c r="C17" s="201">
        <v>1980</v>
      </c>
      <c r="D17" s="178" t="s">
        <v>727</v>
      </c>
      <c r="E17" s="202">
        <v>25.65</v>
      </c>
      <c r="F17" s="203">
        <v>219</v>
      </c>
      <c r="G17" s="203">
        <v>6</v>
      </c>
      <c r="H17" s="203" t="s">
        <v>722</v>
      </c>
      <c r="I17" s="260">
        <v>5832</v>
      </c>
    </row>
    <row r="18" spans="1:9" ht="12.75" customHeight="1">
      <c r="A18" s="199">
        <v>2</v>
      </c>
      <c r="B18" s="181" t="s">
        <v>29</v>
      </c>
      <c r="C18" s="182">
        <v>2018</v>
      </c>
      <c r="D18" s="185" t="s">
        <v>727</v>
      </c>
      <c r="E18" s="184">
        <v>51.46</v>
      </c>
      <c r="F18" s="183">
        <v>89</v>
      </c>
      <c r="G18" s="183">
        <v>3.5</v>
      </c>
      <c r="H18" s="185" t="s">
        <v>722</v>
      </c>
      <c r="I18" s="260">
        <v>5832</v>
      </c>
    </row>
    <row r="19" spans="1:9" ht="12.75" customHeight="1">
      <c r="A19" s="199">
        <v>3</v>
      </c>
      <c r="B19" s="181" t="s">
        <v>30</v>
      </c>
      <c r="C19" s="182">
        <v>2015</v>
      </c>
      <c r="D19" s="185" t="s">
        <v>727</v>
      </c>
      <c r="E19" s="184">
        <v>90</v>
      </c>
      <c r="F19" s="183">
        <v>25</v>
      </c>
      <c r="G19" s="183">
        <v>2.5</v>
      </c>
      <c r="H19" s="185" t="s">
        <v>722</v>
      </c>
      <c r="I19" s="260">
        <v>5832</v>
      </c>
    </row>
    <row r="20" spans="1:9" ht="12.75" customHeight="1">
      <c r="A20" s="199">
        <v>4</v>
      </c>
      <c r="B20" s="181" t="s">
        <v>728</v>
      </c>
      <c r="C20" s="206">
        <v>1989</v>
      </c>
      <c r="D20" s="185" t="s">
        <v>727</v>
      </c>
      <c r="E20" s="207">
        <v>52.91</v>
      </c>
      <c r="F20" s="185">
        <v>159</v>
      </c>
      <c r="G20" s="185">
        <v>4.5</v>
      </c>
      <c r="H20" s="185" t="s">
        <v>722</v>
      </c>
      <c r="I20" s="260">
        <v>5832</v>
      </c>
    </row>
    <row r="21" spans="1:9" ht="12.75" customHeight="1">
      <c r="A21" s="199">
        <v>5</v>
      </c>
      <c r="B21" s="181" t="s">
        <v>729</v>
      </c>
      <c r="C21" s="206">
        <v>1989</v>
      </c>
      <c r="D21" s="185" t="s">
        <v>727</v>
      </c>
      <c r="E21" s="207">
        <v>1</v>
      </c>
      <c r="F21" s="185">
        <v>89</v>
      </c>
      <c r="G21" s="185">
        <v>3.5</v>
      </c>
      <c r="H21" s="185" t="s">
        <v>722</v>
      </c>
      <c r="I21" s="260">
        <v>5832</v>
      </c>
    </row>
    <row r="22" spans="1:9" ht="12.75" customHeight="1">
      <c r="A22" s="199">
        <v>6</v>
      </c>
      <c r="B22" s="181" t="s">
        <v>730</v>
      </c>
      <c r="C22" s="206">
        <v>1989</v>
      </c>
      <c r="D22" s="185" t="s">
        <v>727</v>
      </c>
      <c r="E22" s="207">
        <v>47.41</v>
      </c>
      <c r="F22" s="185">
        <v>114</v>
      </c>
      <c r="G22" s="185">
        <v>7</v>
      </c>
      <c r="H22" s="185" t="s">
        <v>722</v>
      </c>
      <c r="I22" s="260">
        <v>5832</v>
      </c>
    </row>
    <row r="23" spans="1:9" ht="12.75" customHeight="1">
      <c r="A23" s="199">
        <v>7</v>
      </c>
      <c r="B23" s="181" t="s">
        <v>731</v>
      </c>
      <c r="C23" s="206">
        <v>1970</v>
      </c>
      <c r="D23" s="185" t="s">
        <v>727</v>
      </c>
      <c r="E23" s="207">
        <v>18.81</v>
      </c>
      <c r="F23" s="185">
        <v>114</v>
      </c>
      <c r="G23" s="185">
        <v>7</v>
      </c>
      <c r="H23" s="185" t="s">
        <v>722</v>
      </c>
      <c r="I23" s="260">
        <v>5832</v>
      </c>
    </row>
    <row r="24" spans="1:9" ht="12.75" customHeight="1">
      <c r="A24" s="199">
        <v>8</v>
      </c>
      <c r="B24" s="181" t="s">
        <v>732</v>
      </c>
      <c r="C24" s="206">
        <v>1976</v>
      </c>
      <c r="D24" s="185" t="s">
        <v>727</v>
      </c>
      <c r="E24" s="207">
        <v>91.71</v>
      </c>
      <c r="F24" s="185">
        <v>114</v>
      </c>
      <c r="G24" s="185">
        <v>7</v>
      </c>
      <c r="H24" s="185" t="s">
        <v>722</v>
      </c>
      <c r="I24" s="260">
        <v>5832</v>
      </c>
    </row>
    <row r="25" spans="1:9" ht="12.75" customHeight="1">
      <c r="A25" s="199">
        <v>9</v>
      </c>
      <c r="B25" s="181" t="s">
        <v>733</v>
      </c>
      <c r="C25" s="206">
        <v>1976</v>
      </c>
      <c r="D25" s="185" t="s">
        <v>727</v>
      </c>
      <c r="E25" s="207">
        <v>1</v>
      </c>
      <c r="F25" s="185">
        <v>57</v>
      </c>
      <c r="G25" s="185">
        <v>3.5</v>
      </c>
      <c r="H25" s="185" t="s">
        <v>722</v>
      </c>
      <c r="I25" s="260">
        <v>5832</v>
      </c>
    </row>
    <row r="26" spans="1:9" ht="12.75" customHeight="1">
      <c r="A26" s="199">
        <v>10</v>
      </c>
      <c r="B26" s="181" t="s">
        <v>734</v>
      </c>
      <c r="C26" s="206">
        <v>2011</v>
      </c>
      <c r="D26" s="185" t="s">
        <v>727</v>
      </c>
      <c r="E26" s="207">
        <v>84.86</v>
      </c>
      <c r="F26" s="185">
        <v>76</v>
      </c>
      <c r="G26" s="185">
        <v>3.5</v>
      </c>
      <c r="H26" s="185" t="s">
        <v>735</v>
      </c>
      <c r="I26" s="260">
        <v>5832</v>
      </c>
    </row>
    <row r="27" spans="1:9" ht="12.75" customHeight="1">
      <c r="A27" s="199">
        <v>11</v>
      </c>
      <c r="B27" s="181" t="s">
        <v>736</v>
      </c>
      <c r="C27" s="206">
        <v>2001</v>
      </c>
      <c r="D27" s="185" t="s">
        <v>737</v>
      </c>
      <c r="E27" s="207">
        <v>50</v>
      </c>
      <c r="F27" s="185">
        <v>32</v>
      </c>
      <c r="G27" s="185">
        <v>3.2</v>
      </c>
      <c r="H27" s="185" t="s">
        <v>722</v>
      </c>
      <c r="I27" s="260">
        <v>5832</v>
      </c>
    </row>
    <row r="28" spans="1:9" ht="12.75" customHeight="1">
      <c r="A28" s="199">
        <v>12</v>
      </c>
      <c r="B28" s="181" t="s">
        <v>738</v>
      </c>
      <c r="C28" s="206">
        <v>1976</v>
      </c>
      <c r="D28" s="185" t="s">
        <v>727</v>
      </c>
      <c r="E28" s="207">
        <v>89.41</v>
      </c>
      <c r="F28" s="185">
        <v>76</v>
      </c>
      <c r="G28" s="185">
        <v>3.5</v>
      </c>
      <c r="H28" s="185" t="s">
        <v>722</v>
      </c>
      <c r="I28" s="260">
        <v>5832</v>
      </c>
    </row>
    <row r="29" spans="1:9" ht="12.75" customHeight="1">
      <c r="A29" s="199">
        <v>13</v>
      </c>
      <c r="B29" s="181" t="s">
        <v>33</v>
      </c>
      <c r="C29" s="206">
        <v>1976</v>
      </c>
      <c r="D29" s="185" t="s">
        <v>727</v>
      </c>
      <c r="E29" s="207">
        <v>3.2</v>
      </c>
      <c r="F29" s="185">
        <v>76</v>
      </c>
      <c r="G29" s="185">
        <v>3.5</v>
      </c>
      <c r="H29" s="185" t="s">
        <v>722</v>
      </c>
      <c r="I29" s="260">
        <v>5832</v>
      </c>
    </row>
    <row r="30" spans="1:9" ht="12.75" customHeight="1">
      <c r="A30" s="199">
        <v>14</v>
      </c>
      <c r="B30" s="181" t="s">
        <v>739</v>
      </c>
      <c r="C30" s="206">
        <v>1986</v>
      </c>
      <c r="D30" s="185" t="s">
        <v>727</v>
      </c>
      <c r="E30" s="207">
        <v>17.79</v>
      </c>
      <c r="F30" s="185">
        <v>57</v>
      </c>
      <c r="G30" s="185">
        <v>3.5</v>
      </c>
      <c r="H30" s="185" t="s">
        <v>722</v>
      </c>
      <c r="I30" s="260">
        <v>5832</v>
      </c>
    </row>
    <row r="31" spans="1:9" ht="12.75" customHeight="1">
      <c r="A31" s="199">
        <v>15</v>
      </c>
      <c r="B31" s="181" t="s">
        <v>740</v>
      </c>
      <c r="C31" s="206">
        <v>1986</v>
      </c>
      <c r="D31" s="185" t="s">
        <v>727</v>
      </c>
      <c r="E31" s="207">
        <v>133.99</v>
      </c>
      <c r="F31" s="185">
        <v>89</v>
      </c>
      <c r="G31" s="185">
        <v>3.5</v>
      </c>
      <c r="H31" s="185" t="s">
        <v>722</v>
      </c>
      <c r="I31" s="260">
        <v>5832</v>
      </c>
    </row>
    <row r="32" spans="1:9" ht="12.75" customHeight="1">
      <c r="A32" s="199">
        <v>16</v>
      </c>
      <c r="B32" s="565" t="s">
        <v>741</v>
      </c>
      <c r="C32" s="206">
        <v>1993</v>
      </c>
      <c r="D32" s="185" t="s">
        <v>727</v>
      </c>
      <c r="E32" s="207">
        <v>2.22</v>
      </c>
      <c r="F32" s="185">
        <v>76</v>
      </c>
      <c r="G32" s="185">
        <v>3.5</v>
      </c>
      <c r="H32" s="185" t="s">
        <v>722</v>
      </c>
      <c r="I32" s="260">
        <v>5832</v>
      </c>
    </row>
    <row r="33" spans="1:9" ht="24.75" customHeight="1" thickBot="1">
      <c r="A33" s="199">
        <v>17</v>
      </c>
      <c r="B33" s="566" t="s">
        <v>742</v>
      </c>
      <c r="C33" s="208">
        <v>1993</v>
      </c>
      <c r="D33" s="187" t="s">
        <v>727</v>
      </c>
      <c r="E33" s="209">
        <v>54.5</v>
      </c>
      <c r="F33" s="187">
        <v>76</v>
      </c>
      <c r="G33" s="187">
        <v>3.5</v>
      </c>
      <c r="H33" s="187" t="s">
        <v>722</v>
      </c>
      <c r="I33" s="260">
        <v>5832</v>
      </c>
    </row>
    <row r="34" spans="1:9" ht="15" customHeight="1" thickBot="1">
      <c r="A34" s="210"/>
      <c r="B34" s="195" t="s">
        <v>743</v>
      </c>
      <c r="C34" s="211"/>
      <c r="D34" s="212"/>
      <c r="E34" s="213">
        <f>SUM(E17:E33)</f>
        <v>815.92</v>
      </c>
      <c r="F34" s="212"/>
      <c r="G34" s="212"/>
      <c r="H34" s="212"/>
      <c r="I34" s="261"/>
    </row>
    <row r="35" spans="1:9" ht="24.75" customHeight="1">
      <c r="A35" s="175"/>
      <c r="B35" s="176" t="s">
        <v>744</v>
      </c>
      <c r="C35" s="177"/>
      <c r="D35" s="178"/>
      <c r="E35" s="179"/>
      <c r="F35" s="178"/>
      <c r="G35" s="178"/>
      <c r="H35" s="178"/>
      <c r="I35" s="260"/>
    </row>
    <row r="36" spans="1:9" ht="12.75" customHeight="1">
      <c r="A36" s="214">
        <v>1</v>
      </c>
      <c r="B36" s="181" t="s">
        <v>745</v>
      </c>
      <c r="C36" s="206">
        <v>2013</v>
      </c>
      <c r="D36" s="185" t="s">
        <v>727</v>
      </c>
      <c r="E36" s="207">
        <v>4.27</v>
      </c>
      <c r="F36" s="185">
        <v>325</v>
      </c>
      <c r="G36" s="185">
        <v>8</v>
      </c>
      <c r="H36" s="185" t="s">
        <v>746</v>
      </c>
      <c r="I36" s="186">
        <v>8784</v>
      </c>
    </row>
    <row r="37" spans="1:9" ht="12.75" customHeight="1">
      <c r="A37" s="214">
        <v>2</v>
      </c>
      <c r="B37" s="181" t="s">
        <v>747</v>
      </c>
      <c r="C37" s="206">
        <v>2013</v>
      </c>
      <c r="D37" s="185" t="s">
        <v>727</v>
      </c>
      <c r="E37" s="207">
        <v>8.51</v>
      </c>
      <c r="F37" s="185">
        <v>325</v>
      </c>
      <c r="G37" s="185">
        <v>8</v>
      </c>
      <c r="H37" s="185" t="s">
        <v>746</v>
      </c>
      <c r="I37" s="186">
        <v>8784</v>
      </c>
    </row>
    <row r="38" spans="1:9" ht="12.75" customHeight="1">
      <c r="A38" s="214">
        <v>3</v>
      </c>
      <c r="B38" s="181" t="s">
        <v>748</v>
      </c>
      <c r="C38" s="206">
        <v>1981</v>
      </c>
      <c r="D38" s="185" t="s">
        <v>727</v>
      </c>
      <c r="E38" s="207">
        <v>37.66</v>
      </c>
      <c r="F38" s="185">
        <v>273</v>
      </c>
      <c r="G38" s="185">
        <v>7</v>
      </c>
      <c r="H38" s="185" t="s">
        <v>722</v>
      </c>
      <c r="I38" s="186">
        <v>8784</v>
      </c>
    </row>
    <row r="39" spans="1:9" ht="12.75" customHeight="1">
      <c r="A39" s="214">
        <v>4</v>
      </c>
      <c r="B39" s="181" t="s">
        <v>749</v>
      </c>
      <c r="C39" s="206">
        <v>1980</v>
      </c>
      <c r="D39" s="185" t="s">
        <v>727</v>
      </c>
      <c r="E39" s="207">
        <v>22.36</v>
      </c>
      <c r="F39" s="185">
        <v>57</v>
      </c>
      <c r="G39" s="185">
        <v>3.5</v>
      </c>
      <c r="H39" s="185" t="s">
        <v>722</v>
      </c>
      <c r="I39" s="186">
        <v>5832</v>
      </c>
    </row>
    <row r="40" spans="1:9" ht="12.75" customHeight="1">
      <c r="A40" s="214">
        <v>5</v>
      </c>
      <c r="B40" s="181" t="s">
        <v>750</v>
      </c>
      <c r="C40" s="206">
        <v>2015</v>
      </c>
      <c r="D40" s="185" t="s">
        <v>727</v>
      </c>
      <c r="E40" s="207">
        <v>11.41</v>
      </c>
      <c r="F40" s="185">
        <v>108</v>
      </c>
      <c r="G40" s="185">
        <v>4</v>
      </c>
      <c r="H40" s="185" t="s">
        <v>751</v>
      </c>
      <c r="I40" s="186">
        <v>8784</v>
      </c>
    </row>
    <row r="41" spans="1:9" s="215" customFormat="1" ht="12.75" customHeight="1">
      <c r="A41" s="214">
        <v>6</v>
      </c>
      <c r="B41" s="181" t="s">
        <v>752</v>
      </c>
      <c r="C41" s="206">
        <v>2010</v>
      </c>
      <c r="D41" s="185" t="s">
        <v>727</v>
      </c>
      <c r="E41" s="207">
        <v>60.31</v>
      </c>
      <c r="F41" s="185">
        <v>219</v>
      </c>
      <c r="G41" s="185">
        <v>6</v>
      </c>
      <c r="H41" s="185" t="s">
        <v>751</v>
      </c>
      <c r="I41" s="186">
        <v>8784</v>
      </c>
    </row>
    <row r="42" spans="1:9" ht="12.75" customHeight="1">
      <c r="A42" s="214">
        <v>7</v>
      </c>
      <c r="B42" s="181" t="s">
        <v>753</v>
      </c>
      <c r="C42" s="206">
        <v>1980</v>
      </c>
      <c r="D42" s="185" t="s">
        <v>727</v>
      </c>
      <c r="E42" s="207">
        <v>13.58</v>
      </c>
      <c r="F42" s="185">
        <v>76</v>
      </c>
      <c r="G42" s="185">
        <v>3.5</v>
      </c>
      <c r="H42" s="185" t="s">
        <v>722</v>
      </c>
      <c r="I42" s="186">
        <v>8784</v>
      </c>
    </row>
    <row r="43" spans="1:9" ht="12.75" customHeight="1">
      <c r="A43" s="214">
        <v>8</v>
      </c>
      <c r="B43" s="181" t="s">
        <v>754</v>
      </c>
      <c r="C43" s="206">
        <v>1980</v>
      </c>
      <c r="D43" s="185" t="s">
        <v>727</v>
      </c>
      <c r="E43" s="207">
        <v>58.09</v>
      </c>
      <c r="F43" s="185">
        <v>219</v>
      </c>
      <c r="G43" s="185">
        <v>6</v>
      </c>
      <c r="H43" s="185" t="s">
        <v>722</v>
      </c>
      <c r="I43" s="186">
        <v>8784</v>
      </c>
    </row>
    <row r="44" spans="1:9" ht="12.75" customHeight="1">
      <c r="A44" s="214">
        <v>9</v>
      </c>
      <c r="B44" s="181" t="s">
        <v>755</v>
      </c>
      <c r="C44" s="206">
        <v>1980</v>
      </c>
      <c r="D44" s="185" t="s">
        <v>727</v>
      </c>
      <c r="E44" s="207">
        <v>99.97</v>
      </c>
      <c r="F44" s="185">
        <v>219</v>
      </c>
      <c r="G44" s="185">
        <v>6</v>
      </c>
      <c r="H44" s="185" t="s">
        <v>722</v>
      </c>
      <c r="I44" s="186">
        <v>8784</v>
      </c>
    </row>
    <row r="45" spans="1:9" ht="12.75" customHeight="1">
      <c r="A45" s="214">
        <v>10</v>
      </c>
      <c r="B45" s="181" t="s">
        <v>756</v>
      </c>
      <c r="C45" s="206">
        <v>1990</v>
      </c>
      <c r="D45" s="185" t="s">
        <v>727</v>
      </c>
      <c r="E45" s="207">
        <v>7.84</v>
      </c>
      <c r="F45" s="185">
        <v>57</v>
      </c>
      <c r="G45" s="185">
        <v>3.5</v>
      </c>
      <c r="H45" s="185" t="s">
        <v>722</v>
      </c>
      <c r="I45" s="186">
        <v>8784</v>
      </c>
    </row>
    <row r="46" spans="1:9" ht="12.75" customHeight="1">
      <c r="A46" s="214">
        <v>11</v>
      </c>
      <c r="B46" s="181" t="s">
        <v>757</v>
      </c>
      <c r="C46" s="206">
        <v>2002</v>
      </c>
      <c r="D46" s="185" t="s">
        <v>727</v>
      </c>
      <c r="E46" s="207">
        <v>48.63</v>
      </c>
      <c r="F46" s="185">
        <v>219</v>
      </c>
      <c r="G46" s="185">
        <v>6</v>
      </c>
      <c r="H46" s="185" t="s">
        <v>722</v>
      </c>
      <c r="I46" s="186">
        <v>8784</v>
      </c>
    </row>
    <row r="47" spans="1:9" s="162" customFormat="1" ht="12.75" customHeight="1">
      <c r="A47" s="214">
        <v>12</v>
      </c>
      <c r="B47" s="181" t="s">
        <v>758</v>
      </c>
      <c r="C47" s="206">
        <v>2014</v>
      </c>
      <c r="D47" s="185" t="s">
        <v>727</v>
      </c>
      <c r="E47" s="207">
        <v>46.67</v>
      </c>
      <c r="F47" s="185">
        <v>57</v>
      </c>
      <c r="G47" s="185">
        <v>3.5</v>
      </c>
      <c r="H47" s="185" t="s">
        <v>722</v>
      </c>
      <c r="I47" s="186">
        <v>8784</v>
      </c>
    </row>
    <row r="48" spans="1:9" s="162" customFormat="1" ht="12.75" customHeight="1">
      <c r="A48" s="214">
        <v>13</v>
      </c>
      <c r="B48" s="181" t="s">
        <v>759</v>
      </c>
      <c r="C48" s="206">
        <v>1998</v>
      </c>
      <c r="D48" s="185" t="s">
        <v>727</v>
      </c>
      <c r="E48" s="207">
        <v>91.1</v>
      </c>
      <c r="F48" s="185">
        <v>114</v>
      </c>
      <c r="G48" s="185">
        <v>7</v>
      </c>
      <c r="H48" s="185" t="s">
        <v>722</v>
      </c>
      <c r="I48" s="186">
        <v>8784</v>
      </c>
    </row>
    <row r="49" spans="1:9" ht="12.75" customHeight="1">
      <c r="A49" s="214">
        <v>14</v>
      </c>
      <c r="B49" s="181" t="s">
        <v>760</v>
      </c>
      <c r="C49" s="206">
        <v>2002</v>
      </c>
      <c r="D49" s="185" t="s">
        <v>727</v>
      </c>
      <c r="E49" s="207">
        <v>29.41</v>
      </c>
      <c r="F49" s="185">
        <v>114</v>
      </c>
      <c r="G49" s="185">
        <v>7</v>
      </c>
      <c r="H49" s="185" t="s">
        <v>722</v>
      </c>
      <c r="I49" s="186">
        <v>8784</v>
      </c>
    </row>
    <row r="50" spans="1:9" ht="12.75" customHeight="1">
      <c r="A50" s="214">
        <v>15</v>
      </c>
      <c r="B50" s="181" t="s">
        <v>761</v>
      </c>
      <c r="C50" s="206">
        <v>1998</v>
      </c>
      <c r="D50" s="185" t="s">
        <v>727</v>
      </c>
      <c r="E50" s="207">
        <v>6.96</v>
      </c>
      <c r="F50" s="185">
        <v>89</v>
      </c>
      <c r="G50" s="185">
        <v>3.5</v>
      </c>
      <c r="H50" s="185" t="s">
        <v>722</v>
      </c>
      <c r="I50" s="186">
        <v>8784</v>
      </c>
    </row>
    <row r="51" spans="1:9" ht="12.75" customHeight="1">
      <c r="A51" s="214">
        <v>16</v>
      </c>
      <c r="B51" s="181" t="s">
        <v>762</v>
      </c>
      <c r="C51" s="206">
        <v>1996</v>
      </c>
      <c r="D51" s="185" t="s">
        <v>727</v>
      </c>
      <c r="E51" s="207">
        <v>53.02</v>
      </c>
      <c r="F51" s="185">
        <v>89</v>
      </c>
      <c r="G51" s="185">
        <v>3.5</v>
      </c>
      <c r="H51" s="185" t="s">
        <v>722</v>
      </c>
      <c r="I51" s="186">
        <v>8784</v>
      </c>
    </row>
    <row r="52" spans="1:9" ht="12.75" customHeight="1">
      <c r="A52" s="214">
        <v>17</v>
      </c>
      <c r="B52" s="181" t="s">
        <v>763</v>
      </c>
      <c r="C52" s="206">
        <v>1996</v>
      </c>
      <c r="D52" s="185" t="s">
        <v>727</v>
      </c>
      <c r="E52" s="207">
        <v>61.79</v>
      </c>
      <c r="F52" s="185">
        <v>57</v>
      </c>
      <c r="G52" s="185">
        <v>3.5</v>
      </c>
      <c r="H52" s="185" t="s">
        <v>722</v>
      </c>
      <c r="I52" s="186">
        <v>5832</v>
      </c>
    </row>
    <row r="53" spans="1:9" ht="12.75" customHeight="1">
      <c r="A53" s="214">
        <v>18</v>
      </c>
      <c r="B53" s="181" t="s">
        <v>764</v>
      </c>
      <c r="C53" s="206">
        <v>1980</v>
      </c>
      <c r="D53" s="185" t="s">
        <v>727</v>
      </c>
      <c r="E53" s="207">
        <v>96.95</v>
      </c>
      <c r="F53" s="185">
        <v>133</v>
      </c>
      <c r="G53" s="185">
        <v>4</v>
      </c>
      <c r="H53" s="185" t="s">
        <v>722</v>
      </c>
      <c r="I53" s="186">
        <v>8784</v>
      </c>
    </row>
    <row r="54" spans="1:9" ht="12.75" customHeight="1">
      <c r="A54" s="214">
        <v>19</v>
      </c>
      <c r="B54" s="181" t="s">
        <v>765</v>
      </c>
      <c r="C54" s="206">
        <v>1990</v>
      </c>
      <c r="D54" s="185" t="s">
        <v>727</v>
      </c>
      <c r="E54" s="207">
        <v>7.81</v>
      </c>
      <c r="F54" s="185">
        <v>57</v>
      </c>
      <c r="G54" s="185">
        <v>3.5</v>
      </c>
      <c r="H54" s="185" t="s">
        <v>722</v>
      </c>
      <c r="I54" s="186">
        <v>5832</v>
      </c>
    </row>
    <row r="55" spans="1:9" ht="12.75" customHeight="1">
      <c r="A55" s="214">
        <v>20</v>
      </c>
      <c r="B55" s="181" t="s">
        <v>766</v>
      </c>
      <c r="C55" s="206">
        <v>1996</v>
      </c>
      <c r="D55" s="185" t="s">
        <v>727</v>
      </c>
      <c r="E55" s="207">
        <v>85.9</v>
      </c>
      <c r="F55" s="185">
        <v>114</v>
      </c>
      <c r="G55" s="185">
        <v>7</v>
      </c>
      <c r="H55" s="185" t="s">
        <v>722</v>
      </c>
      <c r="I55" s="186">
        <v>8784</v>
      </c>
    </row>
    <row r="56" spans="1:9" ht="12.75" customHeight="1">
      <c r="A56" s="214">
        <v>21</v>
      </c>
      <c r="B56" s="181" t="s">
        <v>767</v>
      </c>
      <c r="C56" s="206">
        <v>2012</v>
      </c>
      <c r="D56" s="185" t="s">
        <v>727</v>
      </c>
      <c r="E56" s="207">
        <v>50.21</v>
      </c>
      <c r="F56" s="185">
        <v>89</v>
      </c>
      <c r="G56" s="185">
        <v>3.5</v>
      </c>
      <c r="H56" s="185" t="s">
        <v>768</v>
      </c>
      <c r="I56" s="186">
        <v>8784</v>
      </c>
    </row>
    <row r="57" spans="1:9" ht="12.75" customHeight="1">
      <c r="A57" s="214">
        <v>22</v>
      </c>
      <c r="B57" s="181" t="s">
        <v>769</v>
      </c>
      <c r="C57" s="206">
        <v>2012</v>
      </c>
      <c r="D57" s="185" t="s">
        <v>727</v>
      </c>
      <c r="E57" s="207">
        <v>17.5</v>
      </c>
      <c r="F57" s="185">
        <v>40</v>
      </c>
      <c r="G57" s="185">
        <v>3.5</v>
      </c>
      <c r="H57" s="185" t="s">
        <v>768</v>
      </c>
      <c r="I57" s="186">
        <v>8784</v>
      </c>
    </row>
    <row r="58" spans="1:9" ht="12.75" customHeight="1">
      <c r="A58" s="214">
        <v>23</v>
      </c>
      <c r="B58" s="181" t="s">
        <v>770</v>
      </c>
      <c r="C58" s="206">
        <v>2012</v>
      </c>
      <c r="D58" s="185" t="s">
        <v>727</v>
      </c>
      <c r="E58" s="207">
        <v>43.3</v>
      </c>
      <c r="F58" s="185">
        <v>89</v>
      </c>
      <c r="G58" s="185">
        <v>3.5</v>
      </c>
      <c r="H58" s="185" t="s">
        <v>768</v>
      </c>
      <c r="I58" s="186">
        <v>8784</v>
      </c>
    </row>
    <row r="59" spans="1:9" ht="12.75" customHeight="1">
      <c r="A59" s="214">
        <v>24</v>
      </c>
      <c r="B59" s="181" t="s">
        <v>771</v>
      </c>
      <c r="C59" s="206">
        <v>2012</v>
      </c>
      <c r="D59" s="185" t="s">
        <v>727</v>
      </c>
      <c r="E59" s="207">
        <v>21.29</v>
      </c>
      <c r="F59" s="185">
        <v>40</v>
      </c>
      <c r="G59" s="185">
        <v>3.5</v>
      </c>
      <c r="H59" s="185" t="s">
        <v>768</v>
      </c>
      <c r="I59" s="186">
        <v>8784</v>
      </c>
    </row>
    <row r="60" spans="1:9" ht="12.75" customHeight="1">
      <c r="A60" s="214">
        <v>25</v>
      </c>
      <c r="B60" s="181" t="s">
        <v>772</v>
      </c>
      <c r="C60" s="206">
        <v>2012</v>
      </c>
      <c r="D60" s="185" t="s">
        <v>727</v>
      </c>
      <c r="E60" s="207">
        <v>6.75</v>
      </c>
      <c r="F60" s="185">
        <v>40</v>
      </c>
      <c r="G60" s="185">
        <v>3.5</v>
      </c>
      <c r="H60" s="185" t="s">
        <v>768</v>
      </c>
      <c r="I60" s="186">
        <v>8784</v>
      </c>
    </row>
    <row r="61" spans="1:9" ht="12.75" customHeight="1">
      <c r="A61" s="214">
        <v>26</v>
      </c>
      <c r="B61" s="181" t="s">
        <v>773</v>
      </c>
      <c r="C61" s="206">
        <v>2012</v>
      </c>
      <c r="D61" s="185" t="s">
        <v>727</v>
      </c>
      <c r="E61" s="207">
        <v>6.11</v>
      </c>
      <c r="F61" s="185">
        <v>40</v>
      </c>
      <c r="G61" s="185">
        <v>3.5</v>
      </c>
      <c r="H61" s="185" t="s">
        <v>768</v>
      </c>
      <c r="I61" s="186">
        <v>8784</v>
      </c>
    </row>
    <row r="62" spans="1:9" ht="12.75" customHeight="1">
      <c r="A62" s="214">
        <v>27</v>
      </c>
      <c r="B62" s="181" t="s">
        <v>774</v>
      </c>
      <c r="C62" s="206">
        <v>2012</v>
      </c>
      <c r="D62" s="185" t="s">
        <v>727</v>
      </c>
      <c r="E62" s="207">
        <v>40.13</v>
      </c>
      <c r="F62" s="185">
        <v>76</v>
      </c>
      <c r="G62" s="185">
        <v>3.5</v>
      </c>
      <c r="H62" s="185" t="s">
        <v>768</v>
      </c>
      <c r="I62" s="186">
        <v>8784</v>
      </c>
    </row>
    <row r="63" spans="1:9" ht="12.75" customHeight="1">
      <c r="A63" s="214">
        <v>28</v>
      </c>
      <c r="B63" s="181" t="s">
        <v>775</v>
      </c>
      <c r="C63" s="206">
        <v>2012</v>
      </c>
      <c r="D63" s="185" t="s">
        <v>727</v>
      </c>
      <c r="E63" s="207">
        <v>12.42</v>
      </c>
      <c r="F63" s="185">
        <v>40</v>
      </c>
      <c r="G63" s="185">
        <v>3.5</v>
      </c>
      <c r="H63" s="185" t="s">
        <v>768</v>
      </c>
      <c r="I63" s="186">
        <v>8784</v>
      </c>
    </row>
    <row r="64" spans="1:9" ht="12.75" customHeight="1">
      <c r="A64" s="214">
        <v>29</v>
      </c>
      <c r="B64" s="181" t="s">
        <v>776</v>
      </c>
      <c r="C64" s="206">
        <v>2012</v>
      </c>
      <c r="D64" s="185" t="s">
        <v>727</v>
      </c>
      <c r="E64" s="207">
        <v>33.64</v>
      </c>
      <c r="F64" s="185">
        <v>57</v>
      </c>
      <c r="G64" s="185">
        <v>3.5</v>
      </c>
      <c r="H64" s="185" t="s">
        <v>768</v>
      </c>
      <c r="I64" s="186">
        <v>8784</v>
      </c>
    </row>
    <row r="65" spans="1:9" ht="12.75" customHeight="1">
      <c r="A65" s="214">
        <v>30</v>
      </c>
      <c r="B65" s="181" t="s">
        <v>777</v>
      </c>
      <c r="C65" s="206">
        <v>2012</v>
      </c>
      <c r="D65" s="185" t="s">
        <v>727</v>
      </c>
      <c r="E65" s="207">
        <v>12.09</v>
      </c>
      <c r="F65" s="185">
        <v>40</v>
      </c>
      <c r="G65" s="185">
        <v>3.5</v>
      </c>
      <c r="H65" s="185" t="s">
        <v>768</v>
      </c>
      <c r="I65" s="186">
        <v>8784</v>
      </c>
    </row>
    <row r="66" spans="1:9" ht="12.75" customHeight="1">
      <c r="A66" s="214">
        <v>31</v>
      </c>
      <c r="B66" s="181" t="s">
        <v>778</v>
      </c>
      <c r="C66" s="206">
        <v>2012</v>
      </c>
      <c r="D66" s="185" t="s">
        <v>727</v>
      </c>
      <c r="E66" s="207">
        <v>39.22</v>
      </c>
      <c r="F66" s="185">
        <v>40</v>
      </c>
      <c r="G66" s="185">
        <v>3.5</v>
      </c>
      <c r="H66" s="185" t="s">
        <v>768</v>
      </c>
      <c r="I66" s="186">
        <v>8784</v>
      </c>
    </row>
    <row r="67" spans="1:9" ht="12.75" customHeight="1">
      <c r="A67" s="214">
        <v>32</v>
      </c>
      <c r="B67" s="181" t="s">
        <v>779</v>
      </c>
      <c r="C67" s="206">
        <v>2011</v>
      </c>
      <c r="D67" s="185" t="s">
        <v>727</v>
      </c>
      <c r="E67" s="207">
        <v>11.81</v>
      </c>
      <c r="F67" s="185">
        <v>108</v>
      </c>
      <c r="G67" s="185">
        <v>4</v>
      </c>
      <c r="H67" s="185" t="s">
        <v>768</v>
      </c>
      <c r="I67" s="186">
        <v>8784</v>
      </c>
    </row>
    <row r="68" spans="1:9" ht="12.75" customHeight="1">
      <c r="A68" s="214">
        <v>33</v>
      </c>
      <c r="B68" s="181" t="s">
        <v>780</v>
      </c>
      <c r="C68" s="206">
        <v>2011</v>
      </c>
      <c r="D68" s="185" t="s">
        <v>727</v>
      </c>
      <c r="E68" s="207">
        <v>4.2</v>
      </c>
      <c r="F68" s="185">
        <v>57</v>
      </c>
      <c r="G68" s="185">
        <v>3.5</v>
      </c>
      <c r="H68" s="185" t="s">
        <v>768</v>
      </c>
      <c r="I68" s="186">
        <v>8784</v>
      </c>
    </row>
    <row r="69" spans="1:9" s="162" customFormat="1" ht="12.75" customHeight="1">
      <c r="A69" s="214">
        <v>34</v>
      </c>
      <c r="B69" s="181" t="s">
        <v>781</v>
      </c>
      <c r="C69" s="206">
        <v>2011</v>
      </c>
      <c r="D69" s="185" t="s">
        <v>727</v>
      </c>
      <c r="E69" s="207">
        <v>68.39</v>
      </c>
      <c r="F69" s="185">
        <v>133</v>
      </c>
      <c r="G69" s="185">
        <v>4</v>
      </c>
      <c r="H69" s="185" t="s">
        <v>768</v>
      </c>
      <c r="I69" s="186">
        <v>8784</v>
      </c>
    </row>
    <row r="70" spans="1:9" s="162" customFormat="1" ht="12.75" customHeight="1">
      <c r="A70" s="214"/>
      <c r="B70" s="181" t="s">
        <v>537</v>
      </c>
      <c r="C70" s="206">
        <v>2020</v>
      </c>
      <c r="D70" s="185" t="s">
        <v>727</v>
      </c>
      <c r="E70" s="207">
        <v>50</v>
      </c>
      <c r="F70" s="185">
        <v>40</v>
      </c>
      <c r="G70" s="185">
        <v>6.7</v>
      </c>
      <c r="H70" s="185" t="s">
        <v>768</v>
      </c>
      <c r="I70" s="186">
        <v>8784</v>
      </c>
    </row>
    <row r="71" spans="1:9" ht="12.75" customHeight="1">
      <c r="A71" s="214">
        <v>35</v>
      </c>
      <c r="B71" s="181" t="s">
        <v>782</v>
      </c>
      <c r="C71" s="206">
        <v>2011</v>
      </c>
      <c r="D71" s="185" t="s">
        <v>727</v>
      </c>
      <c r="E71" s="207">
        <v>84.58</v>
      </c>
      <c r="F71" s="185">
        <v>57</v>
      </c>
      <c r="G71" s="185">
        <v>3.5</v>
      </c>
      <c r="H71" s="185" t="s">
        <v>768</v>
      </c>
      <c r="I71" s="186">
        <v>8784</v>
      </c>
    </row>
    <row r="72" spans="1:9" ht="12.75" customHeight="1">
      <c r="A72" s="214">
        <v>36</v>
      </c>
      <c r="B72" s="181" t="s">
        <v>783</v>
      </c>
      <c r="C72" s="206">
        <v>2011</v>
      </c>
      <c r="D72" s="185" t="s">
        <v>727</v>
      </c>
      <c r="E72" s="207">
        <v>20.35</v>
      </c>
      <c r="F72" s="185">
        <v>159</v>
      </c>
      <c r="G72" s="185">
        <v>4.5</v>
      </c>
      <c r="H72" s="185" t="s">
        <v>768</v>
      </c>
      <c r="I72" s="186">
        <v>8784</v>
      </c>
    </row>
    <row r="73" spans="1:9" ht="12.75" customHeight="1">
      <c r="A73" s="214">
        <v>37</v>
      </c>
      <c r="B73" s="181" t="s">
        <v>784</v>
      </c>
      <c r="C73" s="206">
        <v>2009</v>
      </c>
      <c r="D73" s="185" t="s">
        <v>727</v>
      </c>
      <c r="E73" s="207">
        <v>14.79</v>
      </c>
      <c r="F73" s="185">
        <v>57</v>
      </c>
      <c r="G73" s="185">
        <v>3.5</v>
      </c>
      <c r="H73" s="185" t="s">
        <v>746</v>
      </c>
      <c r="I73" s="186">
        <v>5832</v>
      </c>
    </row>
    <row r="74" spans="1:9" ht="12.75" customHeight="1">
      <c r="A74" s="214">
        <v>38</v>
      </c>
      <c r="B74" s="181" t="s">
        <v>785</v>
      </c>
      <c r="C74" s="206">
        <v>2011</v>
      </c>
      <c r="D74" s="185" t="s">
        <v>727</v>
      </c>
      <c r="E74" s="207">
        <v>98.37</v>
      </c>
      <c r="F74" s="185">
        <v>159</v>
      </c>
      <c r="G74" s="185">
        <v>4.5</v>
      </c>
      <c r="H74" s="185" t="s">
        <v>768</v>
      </c>
      <c r="I74" s="186">
        <v>8784</v>
      </c>
    </row>
    <row r="75" spans="1:9" ht="12.75" customHeight="1">
      <c r="A75" s="214">
        <v>39</v>
      </c>
      <c r="B75" s="181" t="s">
        <v>786</v>
      </c>
      <c r="C75" s="206">
        <v>2011</v>
      </c>
      <c r="D75" s="185" t="s">
        <v>727</v>
      </c>
      <c r="E75" s="207">
        <v>16.82</v>
      </c>
      <c r="F75" s="185">
        <v>108</v>
      </c>
      <c r="G75" s="185">
        <v>4</v>
      </c>
      <c r="H75" s="185" t="s">
        <v>768</v>
      </c>
      <c r="I75" s="186">
        <v>8784</v>
      </c>
    </row>
    <row r="76" spans="1:9" ht="12.75" customHeight="1">
      <c r="A76" s="214">
        <v>40</v>
      </c>
      <c r="B76" s="181" t="s">
        <v>787</v>
      </c>
      <c r="C76" s="206">
        <v>2011</v>
      </c>
      <c r="D76" s="185" t="s">
        <v>727</v>
      </c>
      <c r="E76" s="207">
        <v>7.91</v>
      </c>
      <c r="F76" s="185">
        <v>89</v>
      </c>
      <c r="G76" s="185">
        <v>3.5</v>
      </c>
      <c r="H76" s="185" t="s">
        <v>768</v>
      </c>
      <c r="I76" s="186">
        <v>8784</v>
      </c>
    </row>
    <row r="77" spans="1:9" ht="12.75" customHeight="1">
      <c r="A77" s="214">
        <v>41</v>
      </c>
      <c r="B77" s="181" t="s">
        <v>788</v>
      </c>
      <c r="C77" s="206">
        <v>2011</v>
      </c>
      <c r="D77" s="185" t="s">
        <v>727</v>
      </c>
      <c r="E77" s="207">
        <v>7.21</v>
      </c>
      <c r="F77" s="185">
        <v>40</v>
      </c>
      <c r="G77" s="185">
        <v>6.7</v>
      </c>
      <c r="H77" s="185" t="s">
        <v>768</v>
      </c>
      <c r="I77" s="186">
        <v>8784</v>
      </c>
    </row>
    <row r="78" spans="1:9" ht="12.75" customHeight="1">
      <c r="A78" s="214">
        <v>42</v>
      </c>
      <c r="B78" s="181" t="s">
        <v>789</v>
      </c>
      <c r="C78" s="206">
        <v>2011</v>
      </c>
      <c r="D78" s="185" t="s">
        <v>727</v>
      </c>
      <c r="E78" s="207">
        <v>33.36</v>
      </c>
      <c r="F78" s="185">
        <v>108</v>
      </c>
      <c r="G78" s="185">
        <v>4</v>
      </c>
      <c r="H78" s="185" t="s">
        <v>768</v>
      </c>
      <c r="I78" s="186">
        <v>8784</v>
      </c>
    </row>
    <row r="79" spans="1:9" ht="12.75" customHeight="1">
      <c r="A79" s="214">
        <v>43</v>
      </c>
      <c r="B79" s="181" t="s">
        <v>790</v>
      </c>
      <c r="C79" s="206">
        <v>2011</v>
      </c>
      <c r="D79" s="185" t="s">
        <v>727</v>
      </c>
      <c r="E79" s="207">
        <v>18.04</v>
      </c>
      <c r="F79" s="185">
        <v>57</v>
      </c>
      <c r="G79" s="185">
        <v>3.5</v>
      </c>
      <c r="H79" s="185" t="s">
        <v>768</v>
      </c>
      <c r="I79" s="186">
        <v>8784</v>
      </c>
    </row>
    <row r="80" spans="1:9" ht="12.75" customHeight="1">
      <c r="A80" s="214">
        <v>44</v>
      </c>
      <c r="B80" s="181" t="s">
        <v>791</v>
      </c>
      <c r="C80" s="206">
        <v>2011</v>
      </c>
      <c r="D80" s="185" t="s">
        <v>727</v>
      </c>
      <c r="E80" s="207">
        <v>47.99</v>
      </c>
      <c r="F80" s="185">
        <v>89</v>
      </c>
      <c r="G80" s="185">
        <v>3.5</v>
      </c>
      <c r="H80" s="185" t="s">
        <v>768</v>
      </c>
      <c r="I80" s="186">
        <v>8784</v>
      </c>
    </row>
    <row r="81" spans="1:9" ht="12.75" customHeight="1">
      <c r="A81" s="214">
        <v>45</v>
      </c>
      <c r="B81" s="181" t="s">
        <v>792</v>
      </c>
      <c r="C81" s="206">
        <v>2011</v>
      </c>
      <c r="D81" s="185" t="s">
        <v>727</v>
      </c>
      <c r="E81" s="207">
        <v>71.59</v>
      </c>
      <c r="F81" s="185">
        <v>159</v>
      </c>
      <c r="G81" s="185">
        <v>4.5</v>
      </c>
      <c r="H81" s="185" t="s">
        <v>768</v>
      </c>
      <c r="I81" s="186">
        <v>8784</v>
      </c>
    </row>
    <row r="82" spans="1:9" ht="12.75" customHeight="1">
      <c r="A82" s="214">
        <v>46</v>
      </c>
      <c r="B82" s="181" t="s">
        <v>793</v>
      </c>
      <c r="C82" s="206">
        <v>2011</v>
      </c>
      <c r="D82" s="185" t="s">
        <v>727</v>
      </c>
      <c r="E82" s="207">
        <v>10.05</v>
      </c>
      <c r="F82" s="185">
        <v>57</v>
      </c>
      <c r="G82" s="185">
        <v>3.5</v>
      </c>
      <c r="H82" s="185" t="s">
        <v>768</v>
      </c>
      <c r="I82" s="186">
        <v>8784</v>
      </c>
    </row>
    <row r="83" spans="1:9" ht="12.75" customHeight="1">
      <c r="A83" s="214">
        <v>47</v>
      </c>
      <c r="B83" s="181" t="s">
        <v>794</v>
      </c>
      <c r="C83" s="206">
        <v>2007</v>
      </c>
      <c r="D83" s="185" t="s">
        <v>727</v>
      </c>
      <c r="E83" s="207">
        <v>99.38</v>
      </c>
      <c r="F83" s="185">
        <v>273</v>
      </c>
      <c r="G83" s="185">
        <v>7</v>
      </c>
      <c r="H83" s="185" t="s">
        <v>722</v>
      </c>
      <c r="I83" s="186">
        <v>8784</v>
      </c>
    </row>
    <row r="84" spans="1:9" ht="12.75" customHeight="1">
      <c r="A84" s="214">
        <v>48</v>
      </c>
      <c r="B84" s="181" t="s">
        <v>795</v>
      </c>
      <c r="C84" s="206">
        <v>2007</v>
      </c>
      <c r="D84" s="185" t="s">
        <v>727</v>
      </c>
      <c r="E84" s="207">
        <v>8.58</v>
      </c>
      <c r="F84" s="185">
        <v>114</v>
      </c>
      <c r="G84" s="185">
        <v>7</v>
      </c>
      <c r="H84" s="185" t="s">
        <v>722</v>
      </c>
      <c r="I84" s="186">
        <v>8784</v>
      </c>
    </row>
    <row r="85" spans="1:9" ht="12.75" customHeight="1">
      <c r="A85" s="214">
        <v>49</v>
      </c>
      <c r="B85" s="181" t="s">
        <v>796</v>
      </c>
      <c r="C85" s="206">
        <v>2015</v>
      </c>
      <c r="D85" s="185" t="s">
        <v>727</v>
      </c>
      <c r="E85" s="207">
        <v>98.75</v>
      </c>
      <c r="F85" s="185">
        <v>219</v>
      </c>
      <c r="G85" s="185">
        <v>6</v>
      </c>
      <c r="H85" s="185" t="s">
        <v>768</v>
      </c>
      <c r="I85" s="186">
        <v>8784</v>
      </c>
    </row>
    <row r="86" spans="1:9" ht="12.75" customHeight="1">
      <c r="A86" s="214">
        <v>50</v>
      </c>
      <c r="B86" s="181" t="s">
        <v>797</v>
      </c>
      <c r="C86" s="206">
        <v>2011</v>
      </c>
      <c r="D86" s="185" t="s">
        <v>727</v>
      </c>
      <c r="E86" s="207">
        <v>36.43</v>
      </c>
      <c r="F86" s="185">
        <v>57</v>
      </c>
      <c r="G86" s="185">
        <v>3.5</v>
      </c>
      <c r="H86" s="185" t="s">
        <v>768</v>
      </c>
      <c r="I86" s="186">
        <v>5832</v>
      </c>
    </row>
    <row r="87" spans="1:9" ht="12.75" customHeight="1">
      <c r="A87" s="214">
        <v>51</v>
      </c>
      <c r="B87" s="181" t="s">
        <v>798</v>
      </c>
      <c r="C87" s="206">
        <v>1998</v>
      </c>
      <c r="D87" s="185" t="s">
        <v>727</v>
      </c>
      <c r="E87" s="207">
        <v>11.75</v>
      </c>
      <c r="F87" s="185">
        <v>89</v>
      </c>
      <c r="G87" s="185">
        <v>3.5</v>
      </c>
      <c r="H87" s="185" t="s">
        <v>722</v>
      </c>
      <c r="I87" s="186">
        <v>8784</v>
      </c>
    </row>
    <row r="88" spans="1:9" s="162" customFormat="1" ht="12.75" customHeight="1">
      <c r="A88" s="214">
        <v>52</v>
      </c>
      <c r="B88" s="181" t="s">
        <v>799</v>
      </c>
      <c r="C88" s="206">
        <v>2016</v>
      </c>
      <c r="D88" s="185" t="s">
        <v>727</v>
      </c>
      <c r="E88" s="207">
        <v>175.88</v>
      </c>
      <c r="F88" s="185">
        <v>108</v>
      </c>
      <c r="G88" s="185">
        <v>4</v>
      </c>
      <c r="H88" s="185" t="s">
        <v>722</v>
      </c>
      <c r="I88" s="186">
        <v>8784</v>
      </c>
    </row>
    <row r="89" spans="1:9" ht="12.75" customHeight="1">
      <c r="A89" s="214">
        <v>53</v>
      </c>
      <c r="B89" s="181" t="s">
        <v>800</v>
      </c>
      <c r="C89" s="206">
        <v>1989</v>
      </c>
      <c r="D89" s="185" t="s">
        <v>727</v>
      </c>
      <c r="E89" s="207">
        <v>35.58</v>
      </c>
      <c r="F89" s="185">
        <v>133</v>
      </c>
      <c r="G89" s="185">
        <v>4</v>
      </c>
      <c r="H89" s="185" t="s">
        <v>722</v>
      </c>
      <c r="I89" s="186">
        <v>8784</v>
      </c>
    </row>
    <row r="90" spans="1:9" s="162" customFormat="1" ht="12.75" customHeight="1">
      <c r="A90" s="214">
        <v>54</v>
      </c>
      <c r="B90" s="181" t="s">
        <v>801</v>
      </c>
      <c r="C90" s="206">
        <v>2018</v>
      </c>
      <c r="D90" s="185" t="s">
        <v>727</v>
      </c>
      <c r="E90" s="207">
        <v>25</v>
      </c>
      <c r="F90" s="185">
        <v>89</v>
      </c>
      <c r="G90" s="185">
        <v>3.5</v>
      </c>
      <c r="H90" s="185" t="s">
        <v>746</v>
      </c>
      <c r="I90" s="186">
        <v>8784</v>
      </c>
    </row>
    <row r="91" spans="1:9" s="162" customFormat="1" ht="12.75" customHeight="1">
      <c r="A91" s="214">
        <v>55</v>
      </c>
      <c r="B91" s="181" t="s">
        <v>802</v>
      </c>
      <c r="C91" s="206">
        <v>2018</v>
      </c>
      <c r="D91" s="185" t="s">
        <v>727</v>
      </c>
      <c r="E91" s="207">
        <v>18</v>
      </c>
      <c r="F91" s="185">
        <v>57</v>
      </c>
      <c r="G91" s="185">
        <v>3.5</v>
      </c>
      <c r="H91" s="185" t="s">
        <v>746</v>
      </c>
      <c r="I91" s="186">
        <v>8784</v>
      </c>
    </row>
    <row r="92" spans="1:9" s="162" customFormat="1" ht="12.75" customHeight="1">
      <c r="A92" s="214">
        <v>56</v>
      </c>
      <c r="B92" s="181" t="s">
        <v>803</v>
      </c>
      <c r="C92" s="206">
        <v>2018</v>
      </c>
      <c r="D92" s="185" t="s">
        <v>727</v>
      </c>
      <c r="E92" s="207">
        <v>34</v>
      </c>
      <c r="F92" s="185">
        <v>57</v>
      </c>
      <c r="G92" s="185">
        <v>3.5</v>
      </c>
      <c r="H92" s="185" t="s">
        <v>746</v>
      </c>
      <c r="I92" s="186">
        <v>8784</v>
      </c>
    </row>
    <row r="93" spans="1:9" s="162" customFormat="1" ht="12.75" customHeight="1">
      <c r="A93" s="214">
        <v>57</v>
      </c>
      <c r="B93" s="181" t="s">
        <v>804</v>
      </c>
      <c r="C93" s="206">
        <v>2018</v>
      </c>
      <c r="D93" s="185" t="s">
        <v>727</v>
      </c>
      <c r="E93" s="207">
        <v>17.4</v>
      </c>
      <c r="F93" s="185">
        <v>57</v>
      </c>
      <c r="G93" s="185">
        <v>3.5</v>
      </c>
      <c r="H93" s="185" t="s">
        <v>746</v>
      </c>
      <c r="I93" s="186">
        <v>8784</v>
      </c>
    </row>
    <row r="94" spans="1:9" s="162" customFormat="1" ht="12.75" customHeight="1">
      <c r="A94" s="214">
        <v>58</v>
      </c>
      <c r="B94" s="181" t="s">
        <v>805</v>
      </c>
      <c r="C94" s="206">
        <v>2015</v>
      </c>
      <c r="D94" s="185" t="s">
        <v>727</v>
      </c>
      <c r="E94" s="207">
        <v>45.5</v>
      </c>
      <c r="F94" s="185">
        <v>108</v>
      </c>
      <c r="G94" s="185">
        <v>4</v>
      </c>
      <c r="H94" s="185" t="s">
        <v>768</v>
      </c>
      <c r="I94" s="186">
        <v>8784</v>
      </c>
    </row>
    <row r="95" spans="1:9" ht="12.75" customHeight="1">
      <c r="A95" s="214">
        <v>59</v>
      </c>
      <c r="B95" s="181" t="s">
        <v>806</v>
      </c>
      <c r="C95" s="206">
        <v>2015</v>
      </c>
      <c r="D95" s="185" t="s">
        <v>727</v>
      </c>
      <c r="E95" s="207">
        <v>8.7</v>
      </c>
      <c r="F95" s="185">
        <v>65</v>
      </c>
      <c r="G95" s="185">
        <v>2.5</v>
      </c>
      <c r="H95" s="185" t="s">
        <v>768</v>
      </c>
      <c r="I95" s="186">
        <v>8784</v>
      </c>
    </row>
    <row r="96" spans="1:9" ht="12.75" customHeight="1">
      <c r="A96" s="214">
        <v>60</v>
      </c>
      <c r="B96" s="181" t="s">
        <v>807</v>
      </c>
      <c r="C96" s="206">
        <v>2015</v>
      </c>
      <c r="D96" s="185" t="s">
        <v>727</v>
      </c>
      <c r="E96" s="207">
        <v>14</v>
      </c>
      <c r="F96" s="185">
        <v>89</v>
      </c>
      <c r="G96" s="185">
        <v>4</v>
      </c>
      <c r="H96" s="185" t="s">
        <v>768</v>
      </c>
      <c r="I96" s="186">
        <v>8784</v>
      </c>
    </row>
    <row r="97" spans="1:9" ht="24.75" customHeight="1">
      <c r="A97" s="214">
        <v>61</v>
      </c>
      <c r="B97" s="181" t="s">
        <v>808</v>
      </c>
      <c r="C97" s="206">
        <v>2007</v>
      </c>
      <c r="D97" s="185" t="s">
        <v>727</v>
      </c>
      <c r="E97" s="207">
        <v>56.6</v>
      </c>
      <c r="F97" s="185">
        <v>219</v>
      </c>
      <c r="G97" s="185">
        <v>6</v>
      </c>
      <c r="H97" s="185" t="s">
        <v>722</v>
      </c>
      <c r="I97" s="186">
        <v>8784</v>
      </c>
    </row>
    <row r="98" spans="1:9" ht="12.75" customHeight="1">
      <c r="A98" s="214">
        <v>62</v>
      </c>
      <c r="B98" s="181" t="s">
        <v>809</v>
      </c>
      <c r="C98" s="206">
        <v>2007</v>
      </c>
      <c r="D98" s="185" t="s">
        <v>727</v>
      </c>
      <c r="E98" s="207">
        <v>6.8</v>
      </c>
      <c r="F98" s="185">
        <v>57</v>
      </c>
      <c r="G98" s="185">
        <v>3.5</v>
      </c>
      <c r="H98" s="185" t="s">
        <v>722</v>
      </c>
      <c r="I98" s="186">
        <v>8784</v>
      </c>
    </row>
    <row r="99" spans="1:9" ht="12.75" customHeight="1">
      <c r="A99" s="214">
        <v>63</v>
      </c>
      <c r="B99" s="181" t="s">
        <v>810</v>
      </c>
      <c r="C99" s="206">
        <v>2007</v>
      </c>
      <c r="D99" s="185" t="s">
        <v>727</v>
      </c>
      <c r="E99" s="207">
        <v>22.83</v>
      </c>
      <c r="F99" s="185">
        <v>219</v>
      </c>
      <c r="G99" s="185">
        <v>6</v>
      </c>
      <c r="H99" s="185" t="s">
        <v>722</v>
      </c>
      <c r="I99" s="186">
        <v>8784</v>
      </c>
    </row>
    <row r="100" spans="1:9" ht="12.75" customHeight="1">
      <c r="A100" s="214">
        <v>64</v>
      </c>
      <c r="B100" s="181" t="s">
        <v>811</v>
      </c>
      <c r="C100" s="206">
        <v>2004</v>
      </c>
      <c r="D100" s="185" t="s">
        <v>727</v>
      </c>
      <c r="E100" s="207">
        <v>33.62</v>
      </c>
      <c r="F100" s="185">
        <v>133</v>
      </c>
      <c r="G100" s="185">
        <v>4</v>
      </c>
      <c r="H100" s="185" t="s">
        <v>722</v>
      </c>
      <c r="I100" s="186">
        <v>8784</v>
      </c>
    </row>
    <row r="101" spans="1:9" ht="12.75" customHeight="1">
      <c r="A101" s="214">
        <v>65</v>
      </c>
      <c r="B101" s="181" t="s">
        <v>812</v>
      </c>
      <c r="C101" s="206">
        <v>1970</v>
      </c>
      <c r="D101" s="185" t="s">
        <v>727</v>
      </c>
      <c r="E101" s="207">
        <v>47.59</v>
      </c>
      <c r="F101" s="185">
        <v>57</v>
      </c>
      <c r="G101" s="185">
        <v>3.5</v>
      </c>
      <c r="H101" s="185" t="s">
        <v>722</v>
      </c>
      <c r="I101" s="186">
        <v>8784</v>
      </c>
    </row>
    <row r="102" spans="1:9" ht="12.75" customHeight="1">
      <c r="A102" s="214">
        <v>66</v>
      </c>
      <c r="B102" s="181" t="s">
        <v>813</v>
      </c>
      <c r="C102" s="206">
        <v>2004</v>
      </c>
      <c r="D102" s="185" t="s">
        <v>727</v>
      </c>
      <c r="E102" s="207">
        <v>54.01</v>
      </c>
      <c r="F102" s="185">
        <v>133</v>
      </c>
      <c r="G102" s="185">
        <v>4</v>
      </c>
      <c r="H102" s="185" t="s">
        <v>722</v>
      </c>
      <c r="I102" s="186">
        <v>8784</v>
      </c>
    </row>
    <row r="103" spans="1:9" ht="12.75" customHeight="1">
      <c r="A103" s="214">
        <v>67</v>
      </c>
      <c r="B103" s="181" t="s">
        <v>814</v>
      </c>
      <c r="C103" s="206">
        <v>1990</v>
      </c>
      <c r="D103" s="185" t="s">
        <v>727</v>
      </c>
      <c r="E103" s="207">
        <v>4.22</v>
      </c>
      <c r="F103" s="185">
        <v>57</v>
      </c>
      <c r="G103" s="185">
        <v>3.5</v>
      </c>
      <c r="H103" s="185" t="s">
        <v>722</v>
      </c>
      <c r="I103" s="186">
        <v>8784</v>
      </c>
    </row>
    <row r="104" spans="1:9" ht="12.75" customHeight="1">
      <c r="A104" s="214">
        <v>68</v>
      </c>
      <c r="B104" s="181" t="s">
        <v>815</v>
      </c>
      <c r="C104" s="206">
        <v>2004</v>
      </c>
      <c r="D104" s="185" t="s">
        <v>727</v>
      </c>
      <c r="E104" s="207">
        <v>33.74</v>
      </c>
      <c r="F104" s="185">
        <v>57</v>
      </c>
      <c r="G104" s="185">
        <v>3.5</v>
      </c>
      <c r="H104" s="185" t="s">
        <v>722</v>
      </c>
      <c r="I104" s="186">
        <v>8784</v>
      </c>
    </row>
    <row r="105" spans="1:9" s="215" customFormat="1" ht="12.75" customHeight="1">
      <c r="A105" s="214">
        <v>69</v>
      </c>
      <c r="B105" s="181" t="s">
        <v>816</v>
      </c>
      <c r="C105" s="206">
        <v>2009</v>
      </c>
      <c r="D105" s="185" t="s">
        <v>727</v>
      </c>
      <c r="E105" s="207">
        <v>17.82</v>
      </c>
      <c r="F105" s="185">
        <v>57</v>
      </c>
      <c r="G105" s="185">
        <v>3.5</v>
      </c>
      <c r="H105" s="185" t="s">
        <v>746</v>
      </c>
      <c r="I105" s="186">
        <v>8784</v>
      </c>
    </row>
    <row r="106" spans="1:9" ht="12.75" customHeight="1">
      <c r="A106" s="214">
        <v>70</v>
      </c>
      <c r="B106" s="181" t="s">
        <v>817</v>
      </c>
      <c r="C106" s="206">
        <v>1970</v>
      </c>
      <c r="D106" s="185" t="s">
        <v>727</v>
      </c>
      <c r="E106" s="207">
        <v>16.97</v>
      </c>
      <c r="F106" s="185">
        <v>57</v>
      </c>
      <c r="G106" s="185">
        <v>3.5</v>
      </c>
      <c r="H106" s="185" t="s">
        <v>722</v>
      </c>
      <c r="I106" s="186">
        <v>8784</v>
      </c>
    </row>
    <row r="107" spans="1:9" ht="12.75" customHeight="1">
      <c r="A107" s="214">
        <v>71</v>
      </c>
      <c r="B107" s="181" t="s">
        <v>818</v>
      </c>
      <c r="C107" s="206">
        <v>2002</v>
      </c>
      <c r="D107" s="185" t="s">
        <v>727</v>
      </c>
      <c r="E107" s="207">
        <v>68.55</v>
      </c>
      <c r="F107" s="185">
        <v>57</v>
      </c>
      <c r="G107" s="185">
        <v>3.5</v>
      </c>
      <c r="H107" s="185" t="s">
        <v>722</v>
      </c>
      <c r="I107" s="186">
        <v>8784</v>
      </c>
    </row>
    <row r="108" spans="1:9" ht="12.75" customHeight="1">
      <c r="A108" s="214">
        <v>72</v>
      </c>
      <c r="B108" s="181" t="s">
        <v>819</v>
      </c>
      <c r="C108" s="206">
        <v>2007</v>
      </c>
      <c r="D108" s="185" t="s">
        <v>727</v>
      </c>
      <c r="E108" s="207">
        <v>47.42</v>
      </c>
      <c r="F108" s="185">
        <v>219</v>
      </c>
      <c r="G108" s="185">
        <v>6</v>
      </c>
      <c r="H108" s="185" t="s">
        <v>722</v>
      </c>
      <c r="I108" s="186">
        <v>8784</v>
      </c>
    </row>
    <row r="109" spans="1:9" ht="12.75" customHeight="1">
      <c r="A109" s="214">
        <v>73</v>
      </c>
      <c r="B109" s="181" t="s">
        <v>820</v>
      </c>
      <c r="C109" s="206">
        <v>1974</v>
      </c>
      <c r="D109" s="185" t="s">
        <v>727</v>
      </c>
      <c r="E109" s="207">
        <v>10.96</v>
      </c>
      <c r="F109" s="185">
        <v>89</v>
      </c>
      <c r="G109" s="185">
        <v>3.5</v>
      </c>
      <c r="H109" s="185" t="s">
        <v>722</v>
      </c>
      <c r="I109" s="186">
        <v>8784</v>
      </c>
    </row>
    <row r="110" spans="1:9" s="162" customFormat="1" ht="12.75" customHeight="1">
      <c r="A110" s="214">
        <v>74</v>
      </c>
      <c r="B110" s="181" t="s">
        <v>821</v>
      </c>
      <c r="C110" s="206">
        <v>2010</v>
      </c>
      <c r="D110" s="185" t="s">
        <v>727</v>
      </c>
      <c r="E110" s="207">
        <v>63.39</v>
      </c>
      <c r="F110" s="185">
        <v>159</v>
      </c>
      <c r="G110" s="185">
        <v>4.5</v>
      </c>
      <c r="H110" s="185" t="s">
        <v>735</v>
      </c>
      <c r="I110" s="186">
        <v>8784</v>
      </c>
    </row>
    <row r="111" spans="1:9" s="162" customFormat="1" ht="12.75" customHeight="1">
      <c r="A111" s="214">
        <v>75</v>
      </c>
      <c r="B111" s="181" t="s">
        <v>822</v>
      </c>
      <c r="C111" s="206">
        <v>2019</v>
      </c>
      <c r="D111" s="185" t="s">
        <v>727</v>
      </c>
      <c r="E111" s="207">
        <v>49.28</v>
      </c>
      <c r="F111" s="185">
        <v>114</v>
      </c>
      <c r="G111" s="185">
        <v>7</v>
      </c>
      <c r="H111" s="185" t="s">
        <v>722</v>
      </c>
      <c r="I111" s="186">
        <v>8784</v>
      </c>
    </row>
    <row r="112" spans="1:9" ht="12.75" customHeight="1">
      <c r="A112" s="214">
        <v>76</v>
      </c>
      <c r="B112" s="181" t="s">
        <v>823</v>
      </c>
      <c r="C112" s="206">
        <v>2010</v>
      </c>
      <c r="D112" s="185" t="s">
        <v>727</v>
      </c>
      <c r="E112" s="207">
        <v>57.8</v>
      </c>
      <c r="F112" s="185">
        <v>159</v>
      </c>
      <c r="G112" s="185">
        <v>4.5</v>
      </c>
      <c r="H112" s="185" t="s">
        <v>735</v>
      </c>
      <c r="I112" s="186">
        <v>8784</v>
      </c>
    </row>
    <row r="113" spans="1:9" ht="12.75" customHeight="1">
      <c r="A113" s="214">
        <v>77</v>
      </c>
      <c r="B113" s="181" t="s">
        <v>824</v>
      </c>
      <c r="C113" s="206">
        <v>2010</v>
      </c>
      <c r="D113" s="185" t="s">
        <v>727</v>
      </c>
      <c r="E113" s="207">
        <v>27.4</v>
      </c>
      <c r="F113" s="185">
        <v>159</v>
      </c>
      <c r="G113" s="185">
        <v>4.5</v>
      </c>
      <c r="H113" s="185" t="s">
        <v>735</v>
      </c>
      <c r="I113" s="186">
        <v>8784</v>
      </c>
    </row>
    <row r="114" spans="1:9" ht="12.75" customHeight="1">
      <c r="A114" s="214">
        <v>78</v>
      </c>
      <c r="B114" s="181" t="s">
        <v>825</v>
      </c>
      <c r="C114" s="206">
        <v>2015</v>
      </c>
      <c r="D114" s="185" t="s">
        <v>727</v>
      </c>
      <c r="E114" s="207">
        <v>76.8</v>
      </c>
      <c r="F114" s="185">
        <v>76</v>
      </c>
      <c r="G114" s="185">
        <v>3.5</v>
      </c>
      <c r="H114" s="185" t="s">
        <v>735</v>
      </c>
      <c r="I114" s="186">
        <v>8784</v>
      </c>
    </row>
    <row r="115" spans="1:9" ht="12.75" customHeight="1">
      <c r="A115" s="214">
        <v>79</v>
      </c>
      <c r="B115" s="181" t="s">
        <v>826</v>
      </c>
      <c r="C115" s="206">
        <v>2015</v>
      </c>
      <c r="D115" s="185" t="s">
        <v>727</v>
      </c>
      <c r="E115" s="207">
        <v>12</v>
      </c>
      <c r="F115" s="185">
        <v>76</v>
      </c>
      <c r="G115" s="185">
        <v>3.5</v>
      </c>
      <c r="H115" s="185" t="s">
        <v>735</v>
      </c>
      <c r="I115" s="186">
        <v>8784</v>
      </c>
    </row>
    <row r="116" spans="1:9" ht="12.75" customHeight="1">
      <c r="A116" s="214">
        <v>80</v>
      </c>
      <c r="B116" s="181" t="s">
        <v>827</v>
      </c>
      <c r="C116" s="206">
        <v>1986</v>
      </c>
      <c r="D116" s="185" t="s">
        <v>727</v>
      </c>
      <c r="E116" s="207">
        <v>3.91</v>
      </c>
      <c r="F116" s="185">
        <v>45</v>
      </c>
      <c r="G116" s="185">
        <v>3</v>
      </c>
      <c r="H116" s="185" t="s">
        <v>722</v>
      </c>
      <c r="I116" s="186">
        <v>8784</v>
      </c>
    </row>
    <row r="117" spans="1:9" ht="12.75" customHeight="1">
      <c r="A117" s="214">
        <v>81</v>
      </c>
      <c r="B117" s="181" t="s">
        <v>828</v>
      </c>
      <c r="C117" s="206">
        <v>2015</v>
      </c>
      <c r="D117" s="185" t="s">
        <v>727</v>
      </c>
      <c r="E117" s="207">
        <v>20.65</v>
      </c>
      <c r="F117" s="185">
        <v>76</v>
      </c>
      <c r="G117" s="185">
        <v>3.5</v>
      </c>
      <c r="H117" s="185" t="s">
        <v>735</v>
      </c>
      <c r="I117" s="186">
        <v>8784</v>
      </c>
    </row>
    <row r="118" spans="1:9" ht="12.75" customHeight="1">
      <c r="A118" s="214">
        <v>82</v>
      </c>
      <c r="B118" s="181" t="s">
        <v>829</v>
      </c>
      <c r="C118" s="206">
        <v>1986</v>
      </c>
      <c r="D118" s="185" t="s">
        <v>727</v>
      </c>
      <c r="E118" s="207">
        <v>15.39</v>
      </c>
      <c r="F118" s="185">
        <v>40</v>
      </c>
      <c r="G118" s="185">
        <v>3.5</v>
      </c>
      <c r="H118" s="185" t="s">
        <v>722</v>
      </c>
      <c r="I118" s="186">
        <v>8784</v>
      </c>
    </row>
    <row r="119" spans="1:9" ht="12.75" customHeight="1">
      <c r="A119" s="214">
        <v>83</v>
      </c>
      <c r="B119" s="181" t="s">
        <v>830</v>
      </c>
      <c r="C119" s="206">
        <v>1986</v>
      </c>
      <c r="D119" s="185" t="s">
        <v>727</v>
      </c>
      <c r="E119" s="207">
        <v>3.91</v>
      </c>
      <c r="F119" s="185">
        <v>45</v>
      </c>
      <c r="G119" s="185">
        <v>3</v>
      </c>
      <c r="H119" s="185" t="s">
        <v>722</v>
      </c>
      <c r="I119" s="186">
        <v>8784</v>
      </c>
    </row>
    <row r="120" spans="1:9" ht="12.75" customHeight="1" thickBot="1">
      <c r="A120" s="214">
        <v>84</v>
      </c>
      <c r="B120" s="250" t="s">
        <v>34</v>
      </c>
      <c r="C120" s="206">
        <v>2015</v>
      </c>
      <c r="D120" s="185" t="s">
        <v>727</v>
      </c>
      <c r="E120" s="207">
        <v>17.88</v>
      </c>
      <c r="F120" s="185">
        <v>76</v>
      </c>
      <c r="G120" s="185">
        <v>3.5</v>
      </c>
      <c r="H120" s="185" t="s">
        <v>735</v>
      </c>
      <c r="I120" s="186">
        <v>8784</v>
      </c>
    </row>
    <row r="121" spans="1:9" s="162" customFormat="1" ht="12.75" customHeight="1">
      <c r="A121" s="214">
        <v>85</v>
      </c>
      <c r="B121" s="181" t="s">
        <v>832</v>
      </c>
      <c r="C121" s="206">
        <v>2016</v>
      </c>
      <c r="D121" s="185" t="s">
        <v>727</v>
      </c>
      <c r="E121" s="207">
        <v>94.37</v>
      </c>
      <c r="F121" s="185">
        <v>76</v>
      </c>
      <c r="G121" s="185">
        <v>3.5</v>
      </c>
      <c r="H121" s="185" t="s">
        <v>833</v>
      </c>
      <c r="I121" s="186">
        <v>8784</v>
      </c>
    </row>
    <row r="122" spans="1:9" s="162" customFormat="1" ht="12.75" customHeight="1">
      <c r="A122" s="214">
        <v>86</v>
      </c>
      <c r="B122" s="181" t="s">
        <v>834</v>
      </c>
      <c r="C122" s="206">
        <v>2016</v>
      </c>
      <c r="D122" s="185" t="s">
        <v>727</v>
      </c>
      <c r="E122" s="207">
        <v>29.37</v>
      </c>
      <c r="F122" s="185">
        <v>76</v>
      </c>
      <c r="G122" s="185">
        <v>3.5</v>
      </c>
      <c r="H122" s="185" t="s">
        <v>833</v>
      </c>
      <c r="I122" s="186">
        <v>8784</v>
      </c>
    </row>
    <row r="123" spans="1:9" s="162" customFormat="1" ht="12.75" customHeight="1">
      <c r="A123" s="214">
        <v>87</v>
      </c>
      <c r="B123" s="181" t="s">
        <v>835</v>
      </c>
      <c r="C123" s="206">
        <v>1980</v>
      </c>
      <c r="D123" s="185" t="s">
        <v>727</v>
      </c>
      <c r="E123" s="207">
        <v>4.56</v>
      </c>
      <c r="F123" s="185">
        <v>57</v>
      </c>
      <c r="G123" s="185">
        <v>3.5</v>
      </c>
      <c r="H123" s="185" t="s">
        <v>722</v>
      </c>
      <c r="I123" s="186">
        <v>8784</v>
      </c>
    </row>
    <row r="124" spans="1:9" s="162" customFormat="1" ht="12.75" customHeight="1">
      <c r="A124" s="214">
        <v>88</v>
      </c>
      <c r="B124" s="181" t="s">
        <v>836</v>
      </c>
      <c r="C124" s="206">
        <v>2019</v>
      </c>
      <c r="D124" s="185" t="s">
        <v>727</v>
      </c>
      <c r="E124" s="207">
        <v>12.22</v>
      </c>
      <c r="F124" s="185">
        <v>76</v>
      </c>
      <c r="G124" s="185">
        <v>3</v>
      </c>
      <c r="H124" s="185" t="s">
        <v>735</v>
      </c>
      <c r="I124" s="186">
        <v>8784</v>
      </c>
    </row>
    <row r="125" spans="1:9" s="162" customFormat="1" ht="12.75" customHeight="1">
      <c r="A125" s="214">
        <v>89</v>
      </c>
      <c r="B125" s="181" t="s">
        <v>837</v>
      </c>
      <c r="C125" s="206">
        <v>1980</v>
      </c>
      <c r="D125" s="185" t="s">
        <v>727</v>
      </c>
      <c r="E125" s="207">
        <v>22.6</v>
      </c>
      <c r="F125" s="185">
        <v>32</v>
      </c>
      <c r="G125" s="185">
        <v>3</v>
      </c>
      <c r="H125" s="185" t="s">
        <v>722</v>
      </c>
      <c r="I125" s="186">
        <v>8784</v>
      </c>
    </row>
    <row r="126" spans="1:9" s="162" customFormat="1" ht="12.75" customHeight="1">
      <c r="A126" s="214">
        <v>90</v>
      </c>
      <c r="B126" s="181" t="s">
        <v>838</v>
      </c>
      <c r="C126" s="206">
        <v>1980</v>
      </c>
      <c r="D126" s="185" t="s">
        <v>727</v>
      </c>
      <c r="E126" s="207">
        <v>4.56</v>
      </c>
      <c r="F126" s="185">
        <v>57</v>
      </c>
      <c r="G126" s="185">
        <v>3.5</v>
      </c>
      <c r="H126" s="185" t="s">
        <v>722</v>
      </c>
      <c r="I126" s="186">
        <v>8784</v>
      </c>
    </row>
    <row r="127" spans="1:9" s="162" customFormat="1" ht="12.75" customHeight="1">
      <c r="A127" s="214">
        <v>91</v>
      </c>
      <c r="B127" s="181" t="s">
        <v>839</v>
      </c>
      <c r="C127" s="206">
        <v>2019</v>
      </c>
      <c r="D127" s="185" t="s">
        <v>727</v>
      </c>
      <c r="E127" s="207">
        <v>24.4</v>
      </c>
      <c r="F127" s="185">
        <v>76</v>
      </c>
      <c r="G127" s="185">
        <v>3</v>
      </c>
      <c r="H127" s="185" t="s">
        <v>735</v>
      </c>
      <c r="I127" s="186">
        <v>8784</v>
      </c>
    </row>
    <row r="128" spans="1:9" s="162" customFormat="1" ht="12.75" customHeight="1">
      <c r="A128" s="214">
        <v>92</v>
      </c>
      <c r="B128" s="181" t="s">
        <v>840</v>
      </c>
      <c r="C128" s="206">
        <v>2019</v>
      </c>
      <c r="D128" s="185" t="s">
        <v>727</v>
      </c>
      <c r="E128" s="207">
        <v>33.12</v>
      </c>
      <c r="F128" s="185">
        <v>76</v>
      </c>
      <c r="G128" s="185">
        <v>3.5</v>
      </c>
      <c r="H128" s="185" t="s">
        <v>735</v>
      </c>
      <c r="I128" s="186">
        <v>8784</v>
      </c>
    </row>
    <row r="129" spans="1:9" s="162" customFormat="1" ht="12.75" customHeight="1">
      <c r="A129" s="214">
        <v>93</v>
      </c>
      <c r="B129" s="181" t="s">
        <v>893</v>
      </c>
      <c r="C129" s="206">
        <v>1986</v>
      </c>
      <c r="D129" s="185" t="s">
        <v>727</v>
      </c>
      <c r="E129" s="207">
        <v>15.92</v>
      </c>
      <c r="F129" s="185">
        <v>57</v>
      </c>
      <c r="G129" s="185">
        <v>3.5</v>
      </c>
      <c r="H129" s="185" t="s">
        <v>722</v>
      </c>
      <c r="I129" s="186">
        <v>8784</v>
      </c>
    </row>
    <row r="130" spans="1:9" s="162" customFormat="1" ht="12.75" customHeight="1">
      <c r="A130" s="214">
        <v>94</v>
      </c>
      <c r="B130" s="181" t="s">
        <v>894</v>
      </c>
      <c r="C130" s="206">
        <v>1986</v>
      </c>
      <c r="D130" s="185" t="s">
        <v>727</v>
      </c>
      <c r="E130" s="207">
        <v>5.74</v>
      </c>
      <c r="F130" s="185">
        <v>45</v>
      </c>
      <c r="G130" s="185">
        <v>2.5</v>
      </c>
      <c r="H130" s="185" t="s">
        <v>722</v>
      </c>
      <c r="I130" s="186">
        <v>8784</v>
      </c>
    </row>
    <row r="131" spans="1:9" s="162" customFormat="1" ht="12.75" customHeight="1">
      <c r="A131" s="214">
        <v>95</v>
      </c>
      <c r="B131" s="181" t="s">
        <v>35</v>
      </c>
      <c r="C131" s="206">
        <v>2019</v>
      </c>
      <c r="D131" s="185" t="s">
        <v>727</v>
      </c>
      <c r="E131" s="207">
        <v>30.28</v>
      </c>
      <c r="F131" s="185">
        <v>76</v>
      </c>
      <c r="G131" s="185">
        <v>3.5</v>
      </c>
      <c r="H131" s="185" t="s">
        <v>735</v>
      </c>
      <c r="I131" s="186">
        <v>8784</v>
      </c>
    </row>
    <row r="132" spans="1:9" s="162" customFormat="1" ht="12.75" customHeight="1">
      <c r="A132" s="214">
        <v>96</v>
      </c>
      <c r="B132" s="181" t="s">
        <v>36</v>
      </c>
      <c r="C132" s="206">
        <v>1986</v>
      </c>
      <c r="D132" s="185" t="s">
        <v>727</v>
      </c>
      <c r="E132" s="207">
        <v>3.39</v>
      </c>
      <c r="F132" s="185">
        <v>57</v>
      </c>
      <c r="G132" s="185">
        <v>3.5</v>
      </c>
      <c r="H132" s="185" t="s">
        <v>722</v>
      </c>
      <c r="I132" s="186">
        <v>8784</v>
      </c>
    </row>
    <row r="133" spans="1:9" s="162" customFormat="1" ht="12.75" customHeight="1">
      <c r="A133" s="214">
        <v>97</v>
      </c>
      <c r="B133" s="181" t="s">
        <v>831</v>
      </c>
      <c r="C133" s="206">
        <v>1986</v>
      </c>
      <c r="D133" s="185" t="s">
        <v>727</v>
      </c>
      <c r="E133" s="207">
        <v>21.5</v>
      </c>
      <c r="F133" s="185">
        <v>57</v>
      </c>
      <c r="G133" s="185">
        <v>3.5</v>
      </c>
      <c r="H133" s="185" t="s">
        <v>722</v>
      </c>
      <c r="I133" s="186">
        <v>8784</v>
      </c>
    </row>
    <row r="134" spans="1:9" s="162" customFormat="1" ht="12.75" customHeight="1">
      <c r="A134" s="214">
        <v>98</v>
      </c>
      <c r="B134" s="200" t="s">
        <v>37</v>
      </c>
      <c r="C134" s="206">
        <v>2019</v>
      </c>
      <c r="D134" s="185" t="s">
        <v>727</v>
      </c>
      <c r="E134" s="207">
        <v>18</v>
      </c>
      <c r="F134" s="185">
        <v>76</v>
      </c>
      <c r="G134" s="185">
        <v>3.5</v>
      </c>
      <c r="H134" s="185" t="s">
        <v>735</v>
      </c>
      <c r="I134" s="186">
        <v>8784</v>
      </c>
    </row>
    <row r="135" spans="1:9" s="162" customFormat="1" ht="12.75" customHeight="1">
      <c r="A135" s="214">
        <v>99</v>
      </c>
      <c r="B135" s="200" t="s">
        <v>38</v>
      </c>
      <c r="C135" s="206">
        <v>1986</v>
      </c>
      <c r="D135" s="185" t="s">
        <v>727</v>
      </c>
      <c r="E135" s="207">
        <v>3.4</v>
      </c>
      <c r="F135" s="185">
        <v>40</v>
      </c>
      <c r="G135" s="216">
        <v>2</v>
      </c>
      <c r="H135" s="185" t="s">
        <v>39</v>
      </c>
      <c r="I135" s="186">
        <v>8784</v>
      </c>
    </row>
    <row r="136" spans="1:9" s="162" customFormat="1" ht="12.75" customHeight="1">
      <c r="A136" s="214">
        <v>100</v>
      </c>
      <c r="B136" s="181" t="s">
        <v>832</v>
      </c>
      <c r="C136" s="206">
        <v>2018</v>
      </c>
      <c r="D136" s="185" t="s">
        <v>727</v>
      </c>
      <c r="E136" s="207">
        <v>94.37</v>
      </c>
      <c r="F136" s="185">
        <v>89</v>
      </c>
      <c r="G136" s="185">
        <v>4.5</v>
      </c>
      <c r="H136" s="185" t="s">
        <v>735</v>
      </c>
      <c r="I136" s="186">
        <v>8784</v>
      </c>
    </row>
    <row r="137" spans="1:9" s="162" customFormat="1" ht="12.75" customHeight="1">
      <c r="A137" s="214">
        <v>101</v>
      </c>
      <c r="B137" s="181" t="s">
        <v>895</v>
      </c>
      <c r="C137" s="206">
        <v>2018</v>
      </c>
      <c r="D137" s="185" t="s">
        <v>727</v>
      </c>
      <c r="E137" s="207">
        <v>30</v>
      </c>
      <c r="F137" s="185">
        <v>89</v>
      </c>
      <c r="G137" s="185">
        <v>4.5</v>
      </c>
      <c r="H137" s="185" t="s">
        <v>735</v>
      </c>
      <c r="I137" s="186">
        <v>8784</v>
      </c>
    </row>
    <row r="138" spans="1:9" ht="12.75" customHeight="1">
      <c r="A138" s="214">
        <v>102</v>
      </c>
      <c r="B138" s="181" t="s">
        <v>896</v>
      </c>
      <c r="C138" s="206">
        <v>2010</v>
      </c>
      <c r="D138" s="185" t="s">
        <v>727</v>
      </c>
      <c r="E138" s="207">
        <v>21.75</v>
      </c>
      <c r="F138" s="185">
        <v>108</v>
      </c>
      <c r="G138" s="185">
        <v>4</v>
      </c>
      <c r="H138" s="185" t="s">
        <v>897</v>
      </c>
      <c r="I138" s="186">
        <v>8784</v>
      </c>
    </row>
    <row r="139" spans="1:9" ht="12.75" customHeight="1">
      <c r="A139" s="214">
        <v>103</v>
      </c>
      <c r="B139" s="181" t="s">
        <v>898</v>
      </c>
      <c r="C139" s="206">
        <v>1993</v>
      </c>
      <c r="D139" s="185" t="s">
        <v>727</v>
      </c>
      <c r="E139" s="207">
        <v>9.08</v>
      </c>
      <c r="F139" s="185">
        <v>57</v>
      </c>
      <c r="G139" s="185">
        <v>3.5</v>
      </c>
      <c r="H139" s="185" t="s">
        <v>722</v>
      </c>
      <c r="I139" s="186">
        <v>5832</v>
      </c>
    </row>
    <row r="140" spans="1:9" ht="12.75" customHeight="1">
      <c r="A140" s="214">
        <v>104</v>
      </c>
      <c r="B140" s="181" t="s">
        <v>899</v>
      </c>
      <c r="C140" s="206">
        <v>1993</v>
      </c>
      <c r="D140" s="185" t="s">
        <v>727</v>
      </c>
      <c r="E140" s="207">
        <v>9.04</v>
      </c>
      <c r="F140" s="185">
        <v>57</v>
      </c>
      <c r="G140" s="185">
        <v>3.5</v>
      </c>
      <c r="H140" s="185" t="s">
        <v>722</v>
      </c>
      <c r="I140" s="186">
        <v>5832</v>
      </c>
    </row>
    <row r="141" spans="1:9" ht="12.75" customHeight="1">
      <c r="A141" s="214">
        <v>105</v>
      </c>
      <c r="B141" s="181" t="s">
        <v>900</v>
      </c>
      <c r="C141" s="206">
        <v>2010</v>
      </c>
      <c r="D141" s="185" t="s">
        <v>727</v>
      </c>
      <c r="E141" s="207">
        <v>32.67</v>
      </c>
      <c r="F141" s="185">
        <v>108</v>
      </c>
      <c r="G141" s="185">
        <v>4</v>
      </c>
      <c r="H141" s="185" t="s">
        <v>897</v>
      </c>
      <c r="I141" s="186">
        <v>8784</v>
      </c>
    </row>
    <row r="142" spans="1:9" ht="12.75" customHeight="1">
      <c r="A142" s="214">
        <v>106</v>
      </c>
      <c r="B142" s="181" t="s">
        <v>901</v>
      </c>
      <c r="C142" s="206">
        <v>1993</v>
      </c>
      <c r="D142" s="185" t="s">
        <v>727</v>
      </c>
      <c r="E142" s="207">
        <v>8.64</v>
      </c>
      <c r="F142" s="185">
        <v>57</v>
      </c>
      <c r="G142" s="185">
        <v>3.5</v>
      </c>
      <c r="H142" s="185" t="s">
        <v>722</v>
      </c>
      <c r="I142" s="186">
        <v>5832</v>
      </c>
    </row>
    <row r="143" spans="1:9" ht="12.75" customHeight="1">
      <c r="A143" s="214">
        <v>107</v>
      </c>
      <c r="B143" s="181" t="s">
        <v>902</v>
      </c>
      <c r="C143" s="206">
        <v>2010</v>
      </c>
      <c r="D143" s="185" t="s">
        <v>727</v>
      </c>
      <c r="E143" s="207">
        <v>16.63</v>
      </c>
      <c r="F143" s="185">
        <v>108</v>
      </c>
      <c r="G143" s="185">
        <v>4</v>
      </c>
      <c r="H143" s="185" t="s">
        <v>751</v>
      </c>
      <c r="I143" s="186">
        <v>8784</v>
      </c>
    </row>
    <row r="144" spans="1:9" ht="12.75" customHeight="1">
      <c r="A144" s="214">
        <v>108</v>
      </c>
      <c r="B144" s="181" t="s">
        <v>903</v>
      </c>
      <c r="C144" s="206">
        <v>1993</v>
      </c>
      <c r="D144" s="185" t="s">
        <v>727</v>
      </c>
      <c r="E144" s="207">
        <v>8.72</v>
      </c>
      <c r="F144" s="185">
        <v>57</v>
      </c>
      <c r="G144" s="185">
        <v>3.5</v>
      </c>
      <c r="H144" s="185" t="s">
        <v>722</v>
      </c>
      <c r="I144" s="186">
        <v>5832</v>
      </c>
    </row>
    <row r="145" spans="1:9" ht="12.75" customHeight="1">
      <c r="A145" s="214">
        <v>109</v>
      </c>
      <c r="B145" s="181" t="s">
        <v>904</v>
      </c>
      <c r="C145" s="206">
        <v>2010</v>
      </c>
      <c r="D145" s="185" t="s">
        <v>727</v>
      </c>
      <c r="E145" s="207">
        <v>18.29</v>
      </c>
      <c r="F145" s="185">
        <v>108</v>
      </c>
      <c r="G145" s="185">
        <v>4</v>
      </c>
      <c r="H145" s="185" t="s">
        <v>751</v>
      </c>
      <c r="I145" s="186">
        <v>8784</v>
      </c>
    </row>
    <row r="146" spans="1:9" ht="12.75" customHeight="1">
      <c r="A146" s="214">
        <v>110</v>
      </c>
      <c r="B146" s="181" t="s">
        <v>905</v>
      </c>
      <c r="C146" s="206">
        <v>1993</v>
      </c>
      <c r="D146" s="185" t="s">
        <v>727</v>
      </c>
      <c r="E146" s="207">
        <v>8.26</v>
      </c>
      <c r="F146" s="185">
        <v>57</v>
      </c>
      <c r="G146" s="185">
        <v>3.5</v>
      </c>
      <c r="H146" s="185" t="s">
        <v>722</v>
      </c>
      <c r="I146" s="186">
        <v>5832</v>
      </c>
    </row>
    <row r="147" spans="1:9" ht="12.75" customHeight="1">
      <c r="A147" s="214">
        <v>111</v>
      </c>
      <c r="B147" s="181" t="s">
        <v>906</v>
      </c>
      <c r="C147" s="206">
        <v>2010</v>
      </c>
      <c r="D147" s="185" t="s">
        <v>727</v>
      </c>
      <c r="E147" s="207">
        <v>15.04</v>
      </c>
      <c r="F147" s="185">
        <v>108</v>
      </c>
      <c r="G147" s="185">
        <v>4</v>
      </c>
      <c r="H147" s="185" t="s">
        <v>751</v>
      </c>
      <c r="I147" s="186">
        <v>8784</v>
      </c>
    </row>
    <row r="148" spans="1:9" ht="12.75" customHeight="1">
      <c r="A148" s="214">
        <v>112</v>
      </c>
      <c r="B148" s="181" t="s">
        <v>907</v>
      </c>
      <c r="C148" s="206">
        <v>1993</v>
      </c>
      <c r="D148" s="185" t="s">
        <v>727</v>
      </c>
      <c r="E148" s="207">
        <v>8.48</v>
      </c>
      <c r="F148" s="185">
        <v>57</v>
      </c>
      <c r="G148" s="185">
        <v>3.5</v>
      </c>
      <c r="H148" s="185" t="s">
        <v>722</v>
      </c>
      <c r="I148" s="186">
        <v>5832</v>
      </c>
    </row>
    <row r="149" spans="1:9" ht="12.75" customHeight="1">
      <c r="A149" s="214">
        <v>113</v>
      </c>
      <c r="B149" s="181" t="s">
        <v>908</v>
      </c>
      <c r="C149" s="206">
        <v>2010</v>
      </c>
      <c r="D149" s="185" t="s">
        <v>727</v>
      </c>
      <c r="E149" s="207">
        <v>21.91</v>
      </c>
      <c r="F149" s="185">
        <v>108</v>
      </c>
      <c r="G149" s="185">
        <v>4</v>
      </c>
      <c r="H149" s="185" t="s">
        <v>751</v>
      </c>
      <c r="I149" s="186">
        <v>8784</v>
      </c>
    </row>
    <row r="150" spans="1:9" ht="12.75" customHeight="1">
      <c r="A150" s="214">
        <v>114</v>
      </c>
      <c r="B150" s="181" t="s">
        <v>909</v>
      </c>
      <c r="C150" s="206">
        <v>1993</v>
      </c>
      <c r="D150" s="185" t="s">
        <v>727</v>
      </c>
      <c r="E150" s="207">
        <v>7.92</v>
      </c>
      <c r="F150" s="185">
        <v>57</v>
      </c>
      <c r="G150" s="185">
        <v>3.5</v>
      </c>
      <c r="H150" s="185" t="s">
        <v>722</v>
      </c>
      <c r="I150" s="186">
        <v>5832</v>
      </c>
    </row>
    <row r="151" spans="1:9" s="162" customFormat="1" ht="12.75" customHeight="1">
      <c r="A151" s="214">
        <v>115</v>
      </c>
      <c r="B151" s="181" t="s">
        <v>910</v>
      </c>
      <c r="C151" s="206">
        <v>2010</v>
      </c>
      <c r="D151" s="185" t="s">
        <v>727</v>
      </c>
      <c r="E151" s="207">
        <v>13.61</v>
      </c>
      <c r="F151" s="185">
        <v>108</v>
      </c>
      <c r="G151" s="185">
        <v>4</v>
      </c>
      <c r="H151" s="185" t="s">
        <v>751</v>
      </c>
      <c r="I151" s="186">
        <v>8784</v>
      </c>
    </row>
    <row r="152" spans="1:9" ht="12.75" customHeight="1">
      <c r="A152" s="214">
        <v>116</v>
      </c>
      <c r="B152" s="181" t="s">
        <v>911</v>
      </c>
      <c r="C152" s="206">
        <v>1993</v>
      </c>
      <c r="D152" s="185" t="s">
        <v>727</v>
      </c>
      <c r="E152" s="207">
        <v>8.07</v>
      </c>
      <c r="F152" s="185">
        <v>57</v>
      </c>
      <c r="G152" s="185">
        <v>3.5</v>
      </c>
      <c r="H152" s="185" t="s">
        <v>722</v>
      </c>
      <c r="I152" s="186">
        <v>5832</v>
      </c>
    </row>
    <row r="153" spans="1:9" ht="12.75" customHeight="1">
      <c r="A153" s="214">
        <v>117</v>
      </c>
      <c r="B153" s="181" t="s">
        <v>912</v>
      </c>
      <c r="C153" s="206">
        <v>2010</v>
      </c>
      <c r="D153" s="185" t="s">
        <v>727</v>
      </c>
      <c r="E153" s="207">
        <v>27.31</v>
      </c>
      <c r="F153" s="185">
        <v>108</v>
      </c>
      <c r="G153" s="185">
        <v>4</v>
      </c>
      <c r="H153" s="185" t="s">
        <v>751</v>
      </c>
      <c r="I153" s="186">
        <v>8784</v>
      </c>
    </row>
    <row r="154" spans="1:9" ht="12.75" customHeight="1">
      <c r="A154" s="214">
        <v>118</v>
      </c>
      <c r="B154" s="181" t="s">
        <v>913</v>
      </c>
      <c r="C154" s="206">
        <v>1993</v>
      </c>
      <c r="D154" s="185" t="s">
        <v>727</v>
      </c>
      <c r="E154" s="207">
        <v>7.82</v>
      </c>
      <c r="F154" s="185">
        <v>57</v>
      </c>
      <c r="G154" s="185">
        <v>3.5</v>
      </c>
      <c r="H154" s="185" t="s">
        <v>722</v>
      </c>
      <c r="I154" s="186">
        <v>5832</v>
      </c>
    </row>
    <row r="155" spans="1:9" ht="12.75" customHeight="1">
      <c r="A155" s="214">
        <v>119</v>
      </c>
      <c r="B155" s="181" t="s">
        <v>914</v>
      </c>
      <c r="C155" s="206">
        <v>2010</v>
      </c>
      <c r="D155" s="185" t="s">
        <v>727</v>
      </c>
      <c r="E155" s="207">
        <v>23.47</v>
      </c>
      <c r="F155" s="185">
        <v>108</v>
      </c>
      <c r="G155" s="185">
        <v>4</v>
      </c>
      <c r="H155" s="185" t="s">
        <v>751</v>
      </c>
      <c r="I155" s="186">
        <v>8784</v>
      </c>
    </row>
    <row r="156" spans="1:9" ht="12.75" customHeight="1">
      <c r="A156" s="214">
        <v>120</v>
      </c>
      <c r="B156" s="181" t="s">
        <v>915</v>
      </c>
      <c r="C156" s="206">
        <v>1993</v>
      </c>
      <c r="D156" s="185" t="s">
        <v>727</v>
      </c>
      <c r="E156" s="207">
        <v>8.93</v>
      </c>
      <c r="F156" s="185">
        <v>57</v>
      </c>
      <c r="G156" s="185">
        <v>3.5</v>
      </c>
      <c r="H156" s="185" t="s">
        <v>722</v>
      </c>
      <c r="I156" s="186">
        <v>5832</v>
      </c>
    </row>
    <row r="157" spans="1:9" ht="12.75" customHeight="1">
      <c r="A157" s="214">
        <v>121</v>
      </c>
      <c r="B157" s="181" t="s">
        <v>916</v>
      </c>
      <c r="C157" s="206">
        <v>2010</v>
      </c>
      <c r="D157" s="185" t="s">
        <v>727</v>
      </c>
      <c r="E157" s="207">
        <v>13.98</v>
      </c>
      <c r="F157" s="185">
        <v>108</v>
      </c>
      <c r="G157" s="185">
        <v>4</v>
      </c>
      <c r="H157" s="185" t="s">
        <v>751</v>
      </c>
      <c r="I157" s="186">
        <v>8784</v>
      </c>
    </row>
    <row r="158" spans="1:9" ht="12.75" customHeight="1">
      <c r="A158" s="214">
        <v>122</v>
      </c>
      <c r="B158" s="181" t="s">
        <v>917</v>
      </c>
      <c r="C158" s="206">
        <v>1993</v>
      </c>
      <c r="D158" s="185" t="s">
        <v>727</v>
      </c>
      <c r="E158" s="207">
        <v>9.37</v>
      </c>
      <c r="F158" s="185">
        <v>57</v>
      </c>
      <c r="G158" s="185">
        <v>3.5</v>
      </c>
      <c r="H158" s="185" t="s">
        <v>722</v>
      </c>
      <c r="I158" s="186">
        <v>5832</v>
      </c>
    </row>
    <row r="159" spans="1:9" ht="12.75" customHeight="1">
      <c r="A159" s="214">
        <v>123</v>
      </c>
      <c r="B159" s="181" t="s">
        <v>918</v>
      </c>
      <c r="C159" s="206">
        <v>2010</v>
      </c>
      <c r="D159" s="185" t="s">
        <v>727</v>
      </c>
      <c r="E159" s="207">
        <v>25.8</v>
      </c>
      <c r="F159" s="185">
        <v>108</v>
      </c>
      <c r="G159" s="185">
        <v>4</v>
      </c>
      <c r="H159" s="185" t="s">
        <v>751</v>
      </c>
      <c r="I159" s="186">
        <v>8784</v>
      </c>
    </row>
    <row r="160" spans="1:9" ht="12.75" customHeight="1">
      <c r="A160" s="214">
        <v>124</v>
      </c>
      <c r="B160" s="181" t="s">
        <v>919</v>
      </c>
      <c r="C160" s="206">
        <v>1993</v>
      </c>
      <c r="D160" s="185" t="s">
        <v>727</v>
      </c>
      <c r="E160" s="207">
        <v>10.49</v>
      </c>
      <c r="F160" s="185">
        <v>40</v>
      </c>
      <c r="G160" s="185">
        <v>3.5</v>
      </c>
      <c r="H160" s="185" t="s">
        <v>722</v>
      </c>
      <c r="I160" s="186">
        <v>5832</v>
      </c>
    </row>
    <row r="161" spans="1:9" s="162" customFormat="1" ht="12.75" customHeight="1">
      <c r="A161" s="214">
        <v>125</v>
      </c>
      <c r="B161" s="181" t="s">
        <v>920</v>
      </c>
      <c r="C161" s="206">
        <v>2014</v>
      </c>
      <c r="D161" s="185" t="s">
        <v>727</v>
      </c>
      <c r="E161" s="207">
        <v>26.07</v>
      </c>
      <c r="F161" s="185">
        <v>108</v>
      </c>
      <c r="G161" s="185">
        <v>4</v>
      </c>
      <c r="H161" s="185" t="s">
        <v>751</v>
      </c>
      <c r="I161" s="186">
        <v>8784</v>
      </c>
    </row>
    <row r="162" spans="1:9" ht="24.75" customHeight="1">
      <c r="A162" s="214">
        <v>126</v>
      </c>
      <c r="B162" s="181" t="s">
        <v>921</v>
      </c>
      <c r="C162" s="206">
        <v>2015</v>
      </c>
      <c r="D162" s="185" t="s">
        <v>727</v>
      </c>
      <c r="E162" s="207">
        <v>66.58</v>
      </c>
      <c r="F162" s="185">
        <v>108</v>
      </c>
      <c r="G162" s="185">
        <v>4</v>
      </c>
      <c r="H162" s="185" t="s">
        <v>735</v>
      </c>
      <c r="I162" s="186">
        <v>8784</v>
      </c>
    </row>
    <row r="163" spans="1:9" ht="12.75" customHeight="1">
      <c r="A163" s="214">
        <v>127</v>
      </c>
      <c r="B163" s="181" t="s">
        <v>922</v>
      </c>
      <c r="C163" s="206">
        <v>1986</v>
      </c>
      <c r="D163" s="185" t="s">
        <v>727</v>
      </c>
      <c r="E163" s="207">
        <v>10.13</v>
      </c>
      <c r="F163" s="185">
        <v>57</v>
      </c>
      <c r="G163" s="185">
        <v>3.5</v>
      </c>
      <c r="H163" s="185" t="s">
        <v>722</v>
      </c>
      <c r="I163" s="186">
        <v>5832</v>
      </c>
    </row>
    <row r="164" spans="1:9" ht="12.75" customHeight="1">
      <c r="A164" s="214">
        <v>128</v>
      </c>
      <c r="B164" s="181" t="s">
        <v>923</v>
      </c>
      <c r="C164" s="206">
        <v>2015</v>
      </c>
      <c r="D164" s="185" t="s">
        <v>727</v>
      </c>
      <c r="E164" s="207">
        <v>19.2</v>
      </c>
      <c r="F164" s="185">
        <v>108</v>
      </c>
      <c r="G164" s="185">
        <v>4</v>
      </c>
      <c r="H164" s="185" t="s">
        <v>735</v>
      </c>
      <c r="I164" s="186">
        <v>8784</v>
      </c>
    </row>
    <row r="165" spans="1:9" ht="12.75" customHeight="1">
      <c r="A165" s="214">
        <v>129</v>
      </c>
      <c r="B165" s="181" t="s">
        <v>924</v>
      </c>
      <c r="C165" s="206">
        <v>1986</v>
      </c>
      <c r="D165" s="185" t="s">
        <v>727</v>
      </c>
      <c r="E165" s="207">
        <v>11.07</v>
      </c>
      <c r="F165" s="185">
        <v>57</v>
      </c>
      <c r="G165" s="185">
        <v>3.5</v>
      </c>
      <c r="H165" s="185" t="s">
        <v>722</v>
      </c>
      <c r="I165" s="186">
        <v>5832</v>
      </c>
    </row>
    <row r="166" spans="1:9" s="162" customFormat="1" ht="12.75" customHeight="1">
      <c r="A166" s="214">
        <v>130</v>
      </c>
      <c r="B166" s="181" t="s">
        <v>925</v>
      </c>
      <c r="C166" s="206">
        <v>2015</v>
      </c>
      <c r="D166" s="185" t="s">
        <v>727</v>
      </c>
      <c r="E166" s="207">
        <v>10</v>
      </c>
      <c r="F166" s="185">
        <v>108</v>
      </c>
      <c r="G166" s="185">
        <v>4</v>
      </c>
      <c r="H166" s="185" t="s">
        <v>735</v>
      </c>
      <c r="I166" s="186">
        <v>8784</v>
      </c>
    </row>
    <row r="167" spans="1:9" s="162" customFormat="1" ht="12.75" customHeight="1">
      <c r="A167" s="214">
        <v>131</v>
      </c>
      <c r="B167" s="181" t="s">
        <v>926</v>
      </c>
      <c r="C167" s="206">
        <v>2015</v>
      </c>
      <c r="D167" s="185" t="s">
        <v>727</v>
      </c>
      <c r="E167" s="207">
        <v>17.5</v>
      </c>
      <c r="F167" s="185">
        <v>108</v>
      </c>
      <c r="G167" s="185">
        <v>4</v>
      </c>
      <c r="H167" s="185" t="s">
        <v>735</v>
      </c>
      <c r="I167" s="186">
        <v>8784</v>
      </c>
    </row>
    <row r="168" spans="1:9" ht="12.75" customHeight="1">
      <c r="A168" s="214">
        <v>132</v>
      </c>
      <c r="B168" s="181" t="s">
        <v>927</v>
      </c>
      <c r="C168" s="206">
        <v>1986</v>
      </c>
      <c r="D168" s="185" t="s">
        <v>727</v>
      </c>
      <c r="E168" s="207">
        <v>10.96</v>
      </c>
      <c r="F168" s="185">
        <v>57</v>
      </c>
      <c r="G168" s="185">
        <v>3.5</v>
      </c>
      <c r="H168" s="185" t="s">
        <v>722</v>
      </c>
      <c r="I168" s="186">
        <v>5832</v>
      </c>
    </row>
    <row r="169" spans="1:9" s="162" customFormat="1" ht="12.75" customHeight="1">
      <c r="A169" s="214">
        <v>133</v>
      </c>
      <c r="B169" s="181" t="s">
        <v>928</v>
      </c>
      <c r="C169" s="206">
        <v>2014</v>
      </c>
      <c r="D169" s="185" t="s">
        <v>727</v>
      </c>
      <c r="E169" s="207">
        <v>37.99</v>
      </c>
      <c r="F169" s="185">
        <v>108</v>
      </c>
      <c r="G169" s="185">
        <v>4</v>
      </c>
      <c r="H169" s="185" t="s">
        <v>722</v>
      </c>
      <c r="I169" s="186">
        <v>8784</v>
      </c>
    </row>
    <row r="170" spans="1:9" ht="12.75" customHeight="1">
      <c r="A170" s="214">
        <v>134</v>
      </c>
      <c r="B170" s="181" t="s">
        <v>929</v>
      </c>
      <c r="C170" s="206">
        <v>1986</v>
      </c>
      <c r="D170" s="185" t="s">
        <v>727</v>
      </c>
      <c r="E170" s="207">
        <v>14.37</v>
      </c>
      <c r="F170" s="185">
        <v>57</v>
      </c>
      <c r="G170" s="185">
        <v>3.5</v>
      </c>
      <c r="H170" s="185" t="s">
        <v>722</v>
      </c>
      <c r="I170" s="186">
        <v>5832</v>
      </c>
    </row>
    <row r="171" spans="1:9" ht="12.75" customHeight="1">
      <c r="A171" s="214">
        <v>135</v>
      </c>
      <c r="B171" s="181" t="s">
        <v>930</v>
      </c>
      <c r="C171" s="206">
        <v>2015</v>
      </c>
      <c r="D171" s="185" t="s">
        <v>727</v>
      </c>
      <c r="E171" s="207">
        <v>19.71</v>
      </c>
      <c r="F171" s="185">
        <v>108</v>
      </c>
      <c r="G171" s="185">
        <v>4</v>
      </c>
      <c r="H171" s="185" t="s">
        <v>722</v>
      </c>
      <c r="I171" s="186">
        <v>8784</v>
      </c>
    </row>
    <row r="172" spans="1:9" ht="12.75" customHeight="1">
      <c r="A172" s="214">
        <v>136</v>
      </c>
      <c r="B172" s="181" t="s">
        <v>931</v>
      </c>
      <c r="C172" s="206">
        <v>2015</v>
      </c>
      <c r="D172" s="185" t="s">
        <v>727</v>
      </c>
      <c r="E172" s="207">
        <v>12.93</v>
      </c>
      <c r="F172" s="245">
        <v>57</v>
      </c>
      <c r="G172" s="185">
        <v>3.5</v>
      </c>
      <c r="H172" s="185" t="s">
        <v>735</v>
      </c>
      <c r="I172" s="186">
        <v>8784</v>
      </c>
    </row>
    <row r="173" spans="1:9" ht="12.75" customHeight="1">
      <c r="A173" s="214">
        <v>137</v>
      </c>
      <c r="B173" s="181" t="s">
        <v>932</v>
      </c>
      <c r="C173" s="206">
        <v>1986</v>
      </c>
      <c r="D173" s="185" t="s">
        <v>727</v>
      </c>
      <c r="E173" s="207">
        <v>3.89</v>
      </c>
      <c r="F173" s="185">
        <v>45</v>
      </c>
      <c r="G173" s="185">
        <v>2.5</v>
      </c>
      <c r="H173" s="185" t="s">
        <v>722</v>
      </c>
      <c r="I173" s="186">
        <v>8784</v>
      </c>
    </row>
    <row r="174" spans="1:9" ht="12.75" customHeight="1">
      <c r="A174" s="214">
        <v>138</v>
      </c>
      <c r="B174" s="181" t="s">
        <v>933</v>
      </c>
      <c r="C174" s="206">
        <v>2015</v>
      </c>
      <c r="D174" s="185" t="s">
        <v>727</v>
      </c>
      <c r="E174" s="207">
        <v>23.51</v>
      </c>
      <c r="F174" s="185">
        <v>57</v>
      </c>
      <c r="G174" s="185">
        <v>3.5</v>
      </c>
      <c r="H174" s="185" t="s">
        <v>735</v>
      </c>
      <c r="I174" s="186">
        <v>8784</v>
      </c>
    </row>
    <row r="175" spans="1:9" ht="12.75" customHeight="1">
      <c r="A175" s="214">
        <v>139</v>
      </c>
      <c r="B175" s="181" t="s">
        <v>934</v>
      </c>
      <c r="C175" s="206">
        <v>1986</v>
      </c>
      <c r="D175" s="185" t="s">
        <v>727</v>
      </c>
      <c r="E175" s="207">
        <v>3.16</v>
      </c>
      <c r="F175" s="185">
        <v>76</v>
      </c>
      <c r="G175" s="185">
        <v>3.5</v>
      </c>
      <c r="H175" s="185" t="s">
        <v>722</v>
      </c>
      <c r="I175" s="186">
        <v>8784</v>
      </c>
    </row>
    <row r="176" spans="1:9" ht="12.75" customHeight="1">
      <c r="A176" s="214">
        <v>140</v>
      </c>
      <c r="B176" s="181" t="s">
        <v>935</v>
      </c>
      <c r="C176" s="206">
        <v>2015</v>
      </c>
      <c r="D176" s="185" t="s">
        <v>727</v>
      </c>
      <c r="E176" s="207">
        <v>26.8</v>
      </c>
      <c r="F176" s="185">
        <v>40</v>
      </c>
      <c r="G176" s="185">
        <v>3</v>
      </c>
      <c r="H176" s="185" t="s">
        <v>735</v>
      </c>
      <c r="I176" s="186">
        <v>8784</v>
      </c>
    </row>
    <row r="177" spans="1:9" ht="12.75" customHeight="1">
      <c r="A177" s="214">
        <v>141</v>
      </c>
      <c r="B177" s="181" t="s">
        <v>936</v>
      </c>
      <c r="C177" s="206">
        <v>1986</v>
      </c>
      <c r="D177" s="185" t="s">
        <v>727</v>
      </c>
      <c r="E177" s="207">
        <v>3.23</v>
      </c>
      <c r="F177" s="185">
        <v>76</v>
      </c>
      <c r="G177" s="185">
        <v>3.5</v>
      </c>
      <c r="H177" s="185" t="s">
        <v>722</v>
      </c>
      <c r="I177" s="186">
        <v>8784</v>
      </c>
    </row>
    <row r="178" spans="1:9" ht="12.75" customHeight="1">
      <c r="A178" s="214">
        <v>142</v>
      </c>
      <c r="B178" s="181" t="s">
        <v>937</v>
      </c>
      <c r="C178" s="206">
        <v>2010</v>
      </c>
      <c r="D178" s="185" t="s">
        <v>727</v>
      </c>
      <c r="E178" s="207">
        <v>18.69</v>
      </c>
      <c r="F178" s="185">
        <v>159</v>
      </c>
      <c r="G178" s="185">
        <v>4.5</v>
      </c>
      <c r="H178" s="185" t="s">
        <v>751</v>
      </c>
      <c r="I178" s="186">
        <v>8784</v>
      </c>
    </row>
    <row r="179" spans="1:9" ht="12.75" customHeight="1">
      <c r="A179" s="214">
        <v>143</v>
      </c>
      <c r="B179" s="181" t="s">
        <v>938</v>
      </c>
      <c r="C179" s="206">
        <v>1974</v>
      </c>
      <c r="D179" s="185" t="s">
        <v>727</v>
      </c>
      <c r="E179" s="207">
        <v>4.82</v>
      </c>
      <c r="F179" s="185">
        <v>57</v>
      </c>
      <c r="G179" s="185">
        <v>3.5</v>
      </c>
      <c r="H179" s="185" t="s">
        <v>722</v>
      </c>
      <c r="I179" s="186">
        <v>5832</v>
      </c>
    </row>
    <row r="180" spans="1:9" ht="12.75" customHeight="1">
      <c r="A180" s="214">
        <v>144</v>
      </c>
      <c r="B180" s="181" t="s">
        <v>939</v>
      </c>
      <c r="C180" s="206">
        <v>2010</v>
      </c>
      <c r="D180" s="185" t="s">
        <v>727</v>
      </c>
      <c r="E180" s="207">
        <v>14.31</v>
      </c>
      <c r="F180" s="185">
        <v>159</v>
      </c>
      <c r="G180" s="185">
        <v>4.5</v>
      </c>
      <c r="H180" s="185" t="s">
        <v>751</v>
      </c>
      <c r="I180" s="186">
        <v>8784</v>
      </c>
    </row>
    <row r="181" spans="1:9" s="162" customFormat="1" ht="12.75" customHeight="1">
      <c r="A181" s="214">
        <v>145</v>
      </c>
      <c r="B181" s="181" t="s">
        <v>940</v>
      </c>
      <c r="C181" s="206">
        <v>1974</v>
      </c>
      <c r="D181" s="185" t="s">
        <v>727</v>
      </c>
      <c r="E181" s="207">
        <v>5.14</v>
      </c>
      <c r="F181" s="185">
        <v>57</v>
      </c>
      <c r="G181" s="185">
        <v>3.5</v>
      </c>
      <c r="H181" s="185" t="s">
        <v>722</v>
      </c>
      <c r="I181" s="186">
        <v>5832</v>
      </c>
    </row>
    <row r="182" spans="1:9" ht="12.75" customHeight="1">
      <c r="A182" s="214">
        <v>146</v>
      </c>
      <c r="B182" s="181" t="s">
        <v>941</v>
      </c>
      <c r="C182" s="206">
        <v>2010</v>
      </c>
      <c r="D182" s="185" t="s">
        <v>727</v>
      </c>
      <c r="E182" s="207">
        <v>18.67</v>
      </c>
      <c r="F182" s="185">
        <v>159</v>
      </c>
      <c r="G182" s="185">
        <v>4.5</v>
      </c>
      <c r="H182" s="185" t="s">
        <v>751</v>
      </c>
      <c r="I182" s="186">
        <v>8784</v>
      </c>
    </row>
    <row r="183" spans="1:9" ht="12.75" customHeight="1">
      <c r="A183" s="214">
        <v>147</v>
      </c>
      <c r="B183" s="181" t="s">
        <v>942</v>
      </c>
      <c r="C183" s="206">
        <v>1974</v>
      </c>
      <c r="D183" s="185" t="s">
        <v>727</v>
      </c>
      <c r="E183" s="207">
        <v>5.87</v>
      </c>
      <c r="F183" s="185">
        <v>57</v>
      </c>
      <c r="G183" s="185">
        <v>3.5</v>
      </c>
      <c r="H183" s="185" t="s">
        <v>722</v>
      </c>
      <c r="I183" s="186">
        <v>5832</v>
      </c>
    </row>
    <row r="184" spans="1:9" ht="12.75" customHeight="1">
      <c r="A184" s="214">
        <v>148</v>
      </c>
      <c r="B184" s="181" t="s">
        <v>943</v>
      </c>
      <c r="C184" s="206">
        <v>2010</v>
      </c>
      <c r="D184" s="185" t="s">
        <v>727</v>
      </c>
      <c r="E184" s="207">
        <v>19.18</v>
      </c>
      <c r="F184" s="185">
        <v>159</v>
      </c>
      <c r="G184" s="185">
        <v>4.5</v>
      </c>
      <c r="H184" s="185" t="s">
        <v>751</v>
      </c>
      <c r="I184" s="186">
        <v>8784</v>
      </c>
    </row>
    <row r="185" spans="1:9" ht="12.75" customHeight="1">
      <c r="A185" s="214">
        <v>149</v>
      </c>
      <c r="B185" s="181" t="s">
        <v>944</v>
      </c>
      <c r="C185" s="206">
        <v>1974</v>
      </c>
      <c r="D185" s="185" t="s">
        <v>727</v>
      </c>
      <c r="E185" s="207">
        <v>5.88</v>
      </c>
      <c r="F185" s="185">
        <v>57</v>
      </c>
      <c r="G185" s="185">
        <v>3.5</v>
      </c>
      <c r="H185" s="185" t="s">
        <v>722</v>
      </c>
      <c r="I185" s="186">
        <v>5832</v>
      </c>
    </row>
    <row r="186" spans="1:9" ht="12.75" customHeight="1">
      <c r="A186" s="214">
        <v>150</v>
      </c>
      <c r="B186" s="181" t="s">
        <v>945</v>
      </c>
      <c r="C186" s="206">
        <v>2010</v>
      </c>
      <c r="D186" s="185" t="s">
        <v>727</v>
      </c>
      <c r="E186" s="207">
        <v>20.38</v>
      </c>
      <c r="F186" s="185">
        <v>159</v>
      </c>
      <c r="G186" s="185">
        <v>4.5</v>
      </c>
      <c r="H186" s="185" t="s">
        <v>751</v>
      </c>
      <c r="I186" s="186">
        <v>8784</v>
      </c>
    </row>
    <row r="187" spans="1:9" ht="12.75" customHeight="1">
      <c r="A187" s="214">
        <v>151</v>
      </c>
      <c r="B187" s="181" t="s">
        <v>946</v>
      </c>
      <c r="C187" s="206">
        <v>1970</v>
      </c>
      <c r="D187" s="185" t="s">
        <v>727</v>
      </c>
      <c r="E187" s="207">
        <v>5.03</v>
      </c>
      <c r="F187" s="185">
        <v>25</v>
      </c>
      <c r="G187" s="216">
        <v>3</v>
      </c>
      <c r="H187" s="185" t="s">
        <v>722</v>
      </c>
      <c r="I187" s="186">
        <v>5832</v>
      </c>
    </row>
    <row r="188" spans="1:9" ht="12.75" customHeight="1">
      <c r="A188" s="214">
        <v>152</v>
      </c>
      <c r="B188" s="181" t="s">
        <v>947</v>
      </c>
      <c r="C188" s="206">
        <v>2010</v>
      </c>
      <c r="D188" s="185" t="s">
        <v>727</v>
      </c>
      <c r="E188" s="207">
        <v>92.29</v>
      </c>
      <c r="F188" s="185">
        <v>159</v>
      </c>
      <c r="G188" s="185">
        <v>4.5</v>
      </c>
      <c r="H188" s="185" t="s">
        <v>751</v>
      </c>
      <c r="I188" s="186">
        <v>8784</v>
      </c>
    </row>
    <row r="189" spans="1:9" ht="12.75" customHeight="1">
      <c r="A189" s="214">
        <v>153</v>
      </c>
      <c r="B189" s="181" t="s">
        <v>948</v>
      </c>
      <c r="C189" s="206">
        <v>2010</v>
      </c>
      <c r="D189" s="185" t="s">
        <v>727</v>
      </c>
      <c r="E189" s="207">
        <v>18.6</v>
      </c>
      <c r="F189" s="185">
        <v>108</v>
      </c>
      <c r="G189" s="185">
        <v>4</v>
      </c>
      <c r="H189" s="185" t="s">
        <v>751</v>
      </c>
      <c r="I189" s="186">
        <v>8784</v>
      </c>
    </row>
    <row r="190" spans="1:9" ht="12.75" customHeight="1">
      <c r="A190" s="214">
        <v>154</v>
      </c>
      <c r="B190" s="217" t="s">
        <v>949</v>
      </c>
      <c r="C190" s="218">
        <v>2010</v>
      </c>
      <c r="D190" s="218" t="s">
        <v>950</v>
      </c>
      <c r="E190" s="207">
        <v>47.54</v>
      </c>
      <c r="F190" s="185">
        <v>108</v>
      </c>
      <c r="G190" s="185">
        <v>4</v>
      </c>
      <c r="H190" s="185" t="s">
        <v>722</v>
      </c>
      <c r="I190" s="186">
        <v>8784</v>
      </c>
    </row>
    <row r="191" spans="1:9" s="215" customFormat="1" ht="12.75" customHeight="1">
      <c r="A191" s="214">
        <v>155</v>
      </c>
      <c r="B191" s="217" t="s">
        <v>951</v>
      </c>
      <c r="C191" s="185">
        <v>2010</v>
      </c>
      <c r="D191" s="185" t="s">
        <v>727</v>
      </c>
      <c r="E191" s="207">
        <v>35.98</v>
      </c>
      <c r="F191" s="185">
        <v>108</v>
      </c>
      <c r="G191" s="185">
        <v>4</v>
      </c>
      <c r="H191" s="185" t="s">
        <v>751</v>
      </c>
      <c r="I191" s="186">
        <v>8784</v>
      </c>
    </row>
    <row r="192" spans="1:9" s="215" customFormat="1" ht="12.75" customHeight="1">
      <c r="A192" s="214">
        <v>156</v>
      </c>
      <c r="B192" s="217" t="s">
        <v>952</v>
      </c>
      <c r="C192" s="218">
        <v>2010</v>
      </c>
      <c r="D192" s="218" t="s">
        <v>950</v>
      </c>
      <c r="E192" s="207">
        <v>25</v>
      </c>
      <c r="F192" s="185">
        <v>108</v>
      </c>
      <c r="G192" s="185">
        <v>4</v>
      </c>
      <c r="H192" s="185" t="s">
        <v>722</v>
      </c>
      <c r="I192" s="186">
        <v>8784</v>
      </c>
    </row>
    <row r="193" spans="1:9" ht="12.75" customHeight="1">
      <c r="A193" s="214">
        <v>157</v>
      </c>
      <c r="B193" s="181" t="s">
        <v>953</v>
      </c>
      <c r="C193" s="206">
        <v>1997</v>
      </c>
      <c r="D193" s="185" t="s">
        <v>727</v>
      </c>
      <c r="E193" s="207">
        <v>6.56</v>
      </c>
      <c r="F193" s="185">
        <v>57</v>
      </c>
      <c r="G193" s="185">
        <v>3.5</v>
      </c>
      <c r="H193" s="185" t="s">
        <v>722</v>
      </c>
      <c r="I193" s="186">
        <v>5832</v>
      </c>
    </row>
    <row r="194" spans="1:9" ht="12.75" customHeight="1">
      <c r="A194" s="214">
        <v>158</v>
      </c>
      <c r="B194" s="181" t="s">
        <v>954</v>
      </c>
      <c r="C194" s="206">
        <v>2012</v>
      </c>
      <c r="D194" s="185" t="s">
        <v>727</v>
      </c>
      <c r="E194" s="207">
        <v>160.73</v>
      </c>
      <c r="F194" s="185">
        <v>108</v>
      </c>
      <c r="G194" s="185">
        <v>4</v>
      </c>
      <c r="H194" s="185" t="s">
        <v>751</v>
      </c>
      <c r="I194" s="186">
        <v>5832</v>
      </c>
    </row>
    <row r="195" spans="1:9" ht="12.75" customHeight="1">
      <c r="A195" s="214">
        <v>159</v>
      </c>
      <c r="B195" s="181" t="s">
        <v>955</v>
      </c>
      <c r="C195" s="206">
        <v>2012</v>
      </c>
      <c r="D195" s="185" t="s">
        <v>727</v>
      </c>
      <c r="E195" s="207">
        <v>46.02</v>
      </c>
      <c r="F195" s="185">
        <v>76</v>
      </c>
      <c r="G195" s="185">
        <v>3.5</v>
      </c>
      <c r="H195" s="185" t="s">
        <v>751</v>
      </c>
      <c r="I195" s="186">
        <v>5832</v>
      </c>
    </row>
    <row r="196" spans="1:9" ht="12.75" customHeight="1">
      <c r="A196" s="214">
        <v>160</v>
      </c>
      <c r="B196" s="181" t="s">
        <v>956</v>
      </c>
      <c r="C196" s="206">
        <v>2012</v>
      </c>
      <c r="D196" s="185" t="s">
        <v>727</v>
      </c>
      <c r="E196" s="207">
        <v>4.37</v>
      </c>
      <c r="F196" s="185">
        <v>57</v>
      </c>
      <c r="G196" s="185">
        <v>3.5</v>
      </c>
      <c r="H196" s="185" t="s">
        <v>751</v>
      </c>
      <c r="I196" s="186">
        <v>5832</v>
      </c>
    </row>
    <row r="197" spans="1:9" ht="12.75" customHeight="1">
      <c r="A197" s="214">
        <v>161</v>
      </c>
      <c r="B197" s="181" t="s">
        <v>957</v>
      </c>
      <c r="C197" s="206">
        <v>2012</v>
      </c>
      <c r="D197" s="185" t="s">
        <v>727</v>
      </c>
      <c r="E197" s="207">
        <v>6.57</v>
      </c>
      <c r="F197" s="185">
        <v>45</v>
      </c>
      <c r="G197" s="185">
        <v>2.5</v>
      </c>
      <c r="H197" s="185" t="s">
        <v>751</v>
      </c>
      <c r="I197" s="186">
        <v>5832</v>
      </c>
    </row>
    <row r="198" spans="1:9" ht="12.75" customHeight="1">
      <c r="A198" s="214">
        <v>162</v>
      </c>
      <c r="B198" s="181" t="s">
        <v>958</v>
      </c>
      <c r="C198" s="206">
        <v>2012</v>
      </c>
      <c r="D198" s="185" t="s">
        <v>727</v>
      </c>
      <c r="E198" s="207">
        <v>80.86</v>
      </c>
      <c r="F198" s="185">
        <v>89</v>
      </c>
      <c r="G198" s="185">
        <v>3.5</v>
      </c>
      <c r="H198" s="185" t="s">
        <v>751</v>
      </c>
      <c r="I198" s="186">
        <v>5832</v>
      </c>
    </row>
    <row r="199" spans="1:9" ht="12.75" customHeight="1">
      <c r="A199" s="214">
        <v>163</v>
      </c>
      <c r="B199" s="181" t="s">
        <v>959</v>
      </c>
      <c r="C199" s="206">
        <v>2012</v>
      </c>
      <c r="D199" s="185" t="s">
        <v>727</v>
      </c>
      <c r="E199" s="207">
        <v>19</v>
      </c>
      <c r="F199" s="185">
        <v>89</v>
      </c>
      <c r="G199" s="185">
        <v>3.5</v>
      </c>
      <c r="H199" s="185" t="s">
        <v>751</v>
      </c>
      <c r="I199" s="186">
        <v>5832</v>
      </c>
    </row>
    <row r="200" spans="1:9" ht="12.75" customHeight="1">
      <c r="A200" s="214">
        <v>164</v>
      </c>
      <c r="B200" s="181" t="s">
        <v>960</v>
      </c>
      <c r="C200" s="206">
        <v>2012</v>
      </c>
      <c r="D200" s="185" t="s">
        <v>727</v>
      </c>
      <c r="E200" s="207">
        <v>19.8</v>
      </c>
      <c r="F200" s="185">
        <v>89</v>
      </c>
      <c r="G200" s="185">
        <v>3.5</v>
      </c>
      <c r="H200" s="185" t="s">
        <v>751</v>
      </c>
      <c r="I200" s="186">
        <v>5832</v>
      </c>
    </row>
    <row r="201" spans="1:9" ht="12.75" customHeight="1">
      <c r="A201" s="214">
        <v>165</v>
      </c>
      <c r="B201" s="181" t="s">
        <v>961</v>
      </c>
      <c r="C201" s="206">
        <v>2012</v>
      </c>
      <c r="D201" s="185" t="s">
        <v>727</v>
      </c>
      <c r="E201" s="207">
        <v>7.33</v>
      </c>
      <c r="F201" s="185">
        <v>45</v>
      </c>
      <c r="G201" s="185">
        <v>2.5</v>
      </c>
      <c r="H201" s="185" t="s">
        <v>751</v>
      </c>
      <c r="I201" s="186">
        <v>5832</v>
      </c>
    </row>
    <row r="202" spans="1:9" ht="12.75" customHeight="1">
      <c r="A202" s="214">
        <v>166</v>
      </c>
      <c r="B202" s="181" t="s">
        <v>962</v>
      </c>
      <c r="C202" s="206">
        <v>2012</v>
      </c>
      <c r="D202" s="185" t="s">
        <v>727</v>
      </c>
      <c r="E202" s="207">
        <v>13.4</v>
      </c>
      <c r="F202" s="185">
        <v>89</v>
      </c>
      <c r="G202" s="185">
        <v>3.5</v>
      </c>
      <c r="H202" s="185" t="s">
        <v>751</v>
      </c>
      <c r="I202" s="186">
        <v>5832</v>
      </c>
    </row>
    <row r="203" spans="1:9" ht="12.75" customHeight="1">
      <c r="A203" s="214">
        <v>167</v>
      </c>
      <c r="B203" s="181" t="s">
        <v>963</v>
      </c>
      <c r="C203" s="206">
        <v>2012</v>
      </c>
      <c r="D203" s="185" t="s">
        <v>727</v>
      </c>
      <c r="E203" s="207">
        <v>36.68</v>
      </c>
      <c r="F203" s="185">
        <v>89</v>
      </c>
      <c r="G203" s="185">
        <v>3.5</v>
      </c>
      <c r="H203" s="185" t="s">
        <v>751</v>
      </c>
      <c r="I203" s="186">
        <v>5832</v>
      </c>
    </row>
    <row r="204" spans="1:9" ht="12.75" customHeight="1">
      <c r="A204" s="214">
        <v>168</v>
      </c>
      <c r="B204" s="181" t="s">
        <v>964</v>
      </c>
      <c r="C204" s="206">
        <v>2012</v>
      </c>
      <c r="D204" s="185" t="s">
        <v>727</v>
      </c>
      <c r="E204" s="207">
        <v>18.14</v>
      </c>
      <c r="F204" s="185">
        <v>57</v>
      </c>
      <c r="G204" s="185">
        <v>3.5</v>
      </c>
      <c r="H204" s="185" t="s">
        <v>751</v>
      </c>
      <c r="I204" s="186">
        <v>5832</v>
      </c>
    </row>
    <row r="205" spans="1:9" ht="12.75" customHeight="1">
      <c r="A205" s="214">
        <v>169</v>
      </c>
      <c r="B205" s="181" t="s">
        <v>965</v>
      </c>
      <c r="C205" s="206">
        <v>2012</v>
      </c>
      <c r="D205" s="185" t="s">
        <v>727</v>
      </c>
      <c r="E205" s="207">
        <v>4.51</v>
      </c>
      <c r="F205" s="185">
        <v>38</v>
      </c>
      <c r="G205" s="185">
        <v>2.5</v>
      </c>
      <c r="H205" s="185" t="s">
        <v>751</v>
      </c>
      <c r="I205" s="186">
        <v>5832</v>
      </c>
    </row>
    <row r="206" spans="1:9" ht="12.75" customHeight="1">
      <c r="A206" s="214">
        <v>170</v>
      </c>
      <c r="B206" s="181" t="s">
        <v>966</v>
      </c>
      <c r="C206" s="206">
        <v>2012</v>
      </c>
      <c r="D206" s="185" t="s">
        <v>727</v>
      </c>
      <c r="E206" s="207">
        <v>18.5</v>
      </c>
      <c r="F206" s="185">
        <v>76</v>
      </c>
      <c r="G206" s="185">
        <v>3.5</v>
      </c>
      <c r="H206" s="185" t="s">
        <v>751</v>
      </c>
      <c r="I206" s="186">
        <v>5832</v>
      </c>
    </row>
    <row r="207" spans="1:9" s="219" customFormat="1" ht="12.75" customHeight="1">
      <c r="A207" s="214">
        <v>171</v>
      </c>
      <c r="B207" s="181" t="s">
        <v>967</v>
      </c>
      <c r="C207" s="206">
        <v>2010</v>
      </c>
      <c r="D207" s="185" t="s">
        <v>727</v>
      </c>
      <c r="E207" s="207">
        <v>69.16</v>
      </c>
      <c r="F207" s="185">
        <v>45</v>
      </c>
      <c r="G207" s="185">
        <v>2.5</v>
      </c>
      <c r="H207" s="185" t="s">
        <v>751</v>
      </c>
      <c r="I207" s="186">
        <v>5832</v>
      </c>
    </row>
    <row r="208" spans="1:9" ht="12.75" customHeight="1">
      <c r="A208" s="214">
        <v>172</v>
      </c>
      <c r="B208" s="181" t="s">
        <v>968</v>
      </c>
      <c r="C208" s="206">
        <v>2007</v>
      </c>
      <c r="D208" s="185" t="s">
        <v>727</v>
      </c>
      <c r="E208" s="207">
        <v>121.24</v>
      </c>
      <c r="F208" s="185">
        <v>219</v>
      </c>
      <c r="G208" s="185">
        <v>6</v>
      </c>
      <c r="H208" s="185" t="s">
        <v>722</v>
      </c>
      <c r="I208" s="186">
        <v>8784</v>
      </c>
    </row>
    <row r="209" spans="1:9" ht="12.75" customHeight="1">
      <c r="A209" s="214">
        <v>173</v>
      </c>
      <c r="B209" s="181" t="s">
        <v>969</v>
      </c>
      <c r="C209" s="206">
        <v>1998</v>
      </c>
      <c r="D209" s="185" t="s">
        <v>727</v>
      </c>
      <c r="E209" s="207">
        <v>17.61</v>
      </c>
      <c r="F209" s="185">
        <v>89</v>
      </c>
      <c r="G209" s="185">
        <v>3.5</v>
      </c>
      <c r="H209" s="185" t="s">
        <v>722</v>
      </c>
      <c r="I209" s="186">
        <v>8784</v>
      </c>
    </row>
    <row r="210" spans="1:9" ht="12.75" customHeight="1">
      <c r="A210" s="214">
        <v>174</v>
      </c>
      <c r="B210" s="181" t="s">
        <v>970</v>
      </c>
      <c r="C210" s="206">
        <v>1997</v>
      </c>
      <c r="D210" s="185" t="s">
        <v>727</v>
      </c>
      <c r="E210" s="207">
        <v>12.14</v>
      </c>
      <c r="F210" s="185">
        <v>89</v>
      </c>
      <c r="G210" s="185">
        <v>3.5</v>
      </c>
      <c r="H210" s="185" t="s">
        <v>722</v>
      </c>
      <c r="I210" s="186">
        <v>8784</v>
      </c>
    </row>
    <row r="211" spans="1:9" ht="12.75" customHeight="1">
      <c r="A211" s="214">
        <v>175</v>
      </c>
      <c r="B211" s="181" t="s">
        <v>971</v>
      </c>
      <c r="C211" s="206">
        <v>2008</v>
      </c>
      <c r="D211" s="185" t="s">
        <v>727</v>
      </c>
      <c r="E211" s="207">
        <v>88.31</v>
      </c>
      <c r="F211" s="185">
        <v>219</v>
      </c>
      <c r="G211" s="185">
        <v>6</v>
      </c>
      <c r="H211" s="185" t="s">
        <v>751</v>
      </c>
      <c r="I211" s="186">
        <v>8784</v>
      </c>
    </row>
    <row r="212" spans="1:9" ht="12.75" customHeight="1">
      <c r="A212" s="214">
        <v>176</v>
      </c>
      <c r="B212" s="181" t="s">
        <v>972</v>
      </c>
      <c r="C212" s="206">
        <v>2000</v>
      </c>
      <c r="D212" s="185" t="s">
        <v>727</v>
      </c>
      <c r="E212" s="207">
        <v>12.32</v>
      </c>
      <c r="F212" s="185">
        <v>76</v>
      </c>
      <c r="G212" s="185">
        <v>3.5</v>
      </c>
      <c r="H212" s="185" t="s">
        <v>722</v>
      </c>
      <c r="I212" s="186">
        <v>8784</v>
      </c>
    </row>
    <row r="213" spans="1:9" ht="12.75" customHeight="1">
      <c r="A213" s="214">
        <v>177</v>
      </c>
      <c r="B213" s="181" t="s">
        <v>973</v>
      </c>
      <c r="C213" s="206">
        <v>2008</v>
      </c>
      <c r="D213" s="185" t="s">
        <v>727</v>
      </c>
      <c r="E213" s="207">
        <v>32.35</v>
      </c>
      <c r="F213" s="185">
        <v>219</v>
      </c>
      <c r="G213" s="185">
        <v>6</v>
      </c>
      <c r="H213" s="185" t="s">
        <v>751</v>
      </c>
      <c r="I213" s="186">
        <v>5832</v>
      </c>
    </row>
    <row r="214" spans="1:9" ht="12.75" customHeight="1">
      <c r="A214" s="214">
        <v>178</v>
      </c>
      <c r="B214" s="181" t="s">
        <v>974</v>
      </c>
      <c r="C214" s="206">
        <v>2012</v>
      </c>
      <c r="D214" s="185" t="s">
        <v>727</v>
      </c>
      <c r="E214" s="207">
        <v>14.42</v>
      </c>
      <c r="F214" s="185">
        <v>57</v>
      </c>
      <c r="G214" s="185">
        <v>3.5</v>
      </c>
      <c r="H214" s="185" t="s">
        <v>751</v>
      </c>
      <c r="I214" s="186">
        <v>5832</v>
      </c>
    </row>
    <row r="215" spans="1:9" ht="12.75" customHeight="1">
      <c r="A215" s="214">
        <v>179</v>
      </c>
      <c r="B215" s="181" t="s">
        <v>975</v>
      </c>
      <c r="C215" s="206">
        <v>2012</v>
      </c>
      <c r="D215" s="185" t="s">
        <v>727</v>
      </c>
      <c r="E215" s="207">
        <v>11.63</v>
      </c>
      <c r="F215" s="185">
        <v>57</v>
      </c>
      <c r="G215" s="185">
        <v>3.5</v>
      </c>
      <c r="H215" s="185" t="s">
        <v>751</v>
      </c>
      <c r="I215" s="186">
        <v>5832</v>
      </c>
    </row>
    <row r="216" spans="1:9" ht="12.75" customHeight="1">
      <c r="A216" s="214">
        <v>180</v>
      </c>
      <c r="B216" s="181" t="s">
        <v>976</v>
      </c>
      <c r="C216" s="206">
        <v>2012</v>
      </c>
      <c r="D216" s="185" t="s">
        <v>727</v>
      </c>
      <c r="E216" s="207">
        <v>45.62</v>
      </c>
      <c r="F216" s="185">
        <v>57</v>
      </c>
      <c r="G216" s="185">
        <v>3.5</v>
      </c>
      <c r="H216" s="185" t="s">
        <v>751</v>
      </c>
      <c r="I216" s="186">
        <v>5832</v>
      </c>
    </row>
    <row r="217" spans="1:9" s="215" customFormat="1" ht="12.75" customHeight="1">
      <c r="A217" s="214">
        <v>181</v>
      </c>
      <c r="B217" s="181" t="s">
        <v>977</v>
      </c>
      <c r="C217" s="206">
        <v>2008</v>
      </c>
      <c r="D217" s="185" t="s">
        <v>727</v>
      </c>
      <c r="E217" s="207">
        <v>10.96</v>
      </c>
      <c r="F217" s="185">
        <v>219</v>
      </c>
      <c r="G217" s="185">
        <v>6</v>
      </c>
      <c r="H217" s="185" t="s">
        <v>751</v>
      </c>
      <c r="I217" s="186">
        <v>5832</v>
      </c>
    </row>
    <row r="218" spans="1:9" ht="12.75" customHeight="1">
      <c r="A218" s="214">
        <v>182</v>
      </c>
      <c r="B218" s="181" t="s">
        <v>978</v>
      </c>
      <c r="C218" s="206">
        <v>1970</v>
      </c>
      <c r="D218" s="185" t="s">
        <v>727</v>
      </c>
      <c r="E218" s="207">
        <v>23.07</v>
      </c>
      <c r="F218" s="185">
        <v>108</v>
      </c>
      <c r="G218" s="185">
        <v>4</v>
      </c>
      <c r="H218" s="185" t="s">
        <v>722</v>
      </c>
      <c r="I218" s="186">
        <v>5832</v>
      </c>
    </row>
    <row r="219" spans="1:9" ht="12.75" customHeight="1">
      <c r="A219" s="214">
        <v>183</v>
      </c>
      <c r="B219" s="181" t="s">
        <v>979</v>
      </c>
      <c r="C219" s="206">
        <v>1970</v>
      </c>
      <c r="D219" s="185" t="s">
        <v>727</v>
      </c>
      <c r="E219" s="207">
        <v>3.85</v>
      </c>
      <c r="F219" s="185">
        <v>108</v>
      </c>
      <c r="G219" s="185">
        <v>4</v>
      </c>
      <c r="H219" s="185" t="s">
        <v>722</v>
      </c>
      <c r="I219" s="186">
        <v>5832</v>
      </c>
    </row>
    <row r="220" spans="1:9" ht="12.75" customHeight="1">
      <c r="A220" s="214">
        <v>184</v>
      </c>
      <c r="B220" s="181" t="s">
        <v>980</v>
      </c>
      <c r="C220" s="206">
        <v>1970</v>
      </c>
      <c r="D220" s="185" t="s">
        <v>727</v>
      </c>
      <c r="E220" s="207">
        <v>22.05</v>
      </c>
      <c r="F220" s="185">
        <v>108</v>
      </c>
      <c r="G220" s="185">
        <v>34</v>
      </c>
      <c r="H220" s="185" t="s">
        <v>722</v>
      </c>
      <c r="I220" s="186">
        <v>5832</v>
      </c>
    </row>
    <row r="221" spans="1:9" s="162" customFormat="1" ht="12.75" customHeight="1">
      <c r="A221" s="214">
        <v>185</v>
      </c>
      <c r="B221" s="181" t="s">
        <v>981</v>
      </c>
      <c r="C221" s="206">
        <v>1970</v>
      </c>
      <c r="D221" s="185" t="s">
        <v>727</v>
      </c>
      <c r="E221" s="207">
        <v>4.3</v>
      </c>
      <c r="F221" s="185">
        <v>89</v>
      </c>
      <c r="G221" s="185">
        <v>3.5</v>
      </c>
      <c r="H221" s="185" t="s">
        <v>722</v>
      </c>
      <c r="I221" s="186">
        <v>5832</v>
      </c>
    </row>
    <row r="222" spans="1:9" ht="12.75" customHeight="1">
      <c r="A222" s="214">
        <v>186</v>
      </c>
      <c r="B222" s="181" t="s">
        <v>982</v>
      </c>
      <c r="C222" s="206">
        <v>2001</v>
      </c>
      <c r="D222" s="185" t="s">
        <v>727</v>
      </c>
      <c r="E222" s="207">
        <v>52.24</v>
      </c>
      <c r="F222" s="185">
        <v>57</v>
      </c>
      <c r="G222" s="185">
        <v>3.5</v>
      </c>
      <c r="H222" s="185" t="s">
        <v>722</v>
      </c>
      <c r="I222" s="186">
        <v>5832</v>
      </c>
    </row>
    <row r="223" spans="1:9" ht="12.75" customHeight="1">
      <c r="A223" s="214">
        <v>187</v>
      </c>
      <c r="B223" s="181" t="s">
        <v>983</v>
      </c>
      <c r="C223" s="206">
        <v>2008</v>
      </c>
      <c r="D223" s="185" t="s">
        <v>727</v>
      </c>
      <c r="E223" s="207">
        <v>208.39</v>
      </c>
      <c r="F223" s="185">
        <v>159</v>
      </c>
      <c r="G223" s="185">
        <v>4.5</v>
      </c>
      <c r="H223" s="185" t="s">
        <v>751</v>
      </c>
      <c r="I223" s="186">
        <v>5832</v>
      </c>
    </row>
    <row r="224" spans="1:9" ht="12.75" customHeight="1">
      <c r="A224" s="214">
        <v>188</v>
      </c>
      <c r="B224" s="181" t="s">
        <v>984</v>
      </c>
      <c r="C224" s="206">
        <v>2011</v>
      </c>
      <c r="D224" s="185" t="s">
        <v>727</v>
      </c>
      <c r="E224" s="207">
        <v>50.04</v>
      </c>
      <c r="F224" s="185">
        <v>114</v>
      </c>
      <c r="G224" s="185">
        <v>7</v>
      </c>
      <c r="H224" s="185" t="s">
        <v>751</v>
      </c>
      <c r="I224" s="186">
        <v>5832</v>
      </c>
    </row>
    <row r="225" spans="1:9" ht="12.75" customHeight="1">
      <c r="A225" s="214">
        <v>189</v>
      </c>
      <c r="B225" s="181" t="s">
        <v>985</v>
      </c>
      <c r="C225" s="206">
        <v>2011</v>
      </c>
      <c r="D225" s="185" t="s">
        <v>727</v>
      </c>
      <c r="E225" s="207">
        <v>35.87</v>
      </c>
      <c r="F225" s="185">
        <v>114</v>
      </c>
      <c r="G225" s="185">
        <v>7</v>
      </c>
      <c r="H225" s="185" t="s">
        <v>751</v>
      </c>
      <c r="I225" s="186">
        <v>5832</v>
      </c>
    </row>
    <row r="226" spans="1:9" ht="12.75" customHeight="1">
      <c r="A226" s="214">
        <v>190</v>
      </c>
      <c r="B226" s="181" t="s">
        <v>986</v>
      </c>
      <c r="C226" s="206">
        <v>2011</v>
      </c>
      <c r="D226" s="185" t="s">
        <v>727</v>
      </c>
      <c r="E226" s="207">
        <v>4.74</v>
      </c>
      <c r="F226" s="185">
        <v>57</v>
      </c>
      <c r="G226" s="185">
        <v>3.5</v>
      </c>
      <c r="H226" s="185" t="s">
        <v>751</v>
      </c>
      <c r="I226" s="186">
        <v>5832</v>
      </c>
    </row>
    <row r="227" spans="1:9" ht="12.75" customHeight="1">
      <c r="A227" s="214">
        <v>191</v>
      </c>
      <c r="B227" s="181" t="s">
        <v>987</v>
      </c>
      <c r="C227" s="206">
        <v>2011</v>
      </c>
      <c r="D227" s="185" t="s">
        <v>727</v>
      </c>
      <c r="E227" s="207">
        <v>41.63</v>
      </c>
      <c r="F227" s="185">
        <v>76</v>
      </c>
      <c r="G227" s="185">
        <v>3.5</v>
      </c>
      <c r="H227" s="185" t="s">
        <v>751</v>
      </c>
      <c r="I227" s="186">
        <v>5832</v>
      </c>
    </row>
    <row r="228" spans="1:9" ht="12.75" customHeight="1">
      <c r="A228" s="214">
        <v>192</v>
      </c>
      <c r="B228" s="181" t="s">
        <v>988</v>
      </c>
      <c r="C228" s="206">
        <v>2011</v>
      </c>
      <c r="D228" s="185" t="s">
        <v>727</v>
      </c>
      <c r="E228" s="207">
        <v>33.3</v>
      </c>
      <c r="F228" s="185">
        <v>57</v>
      </c>
      <c r="G228" s="185">
        <v>3.5</v>
      </c>
      <c r="H228" s="185" t="s">
        <v>751</v>
      </c>
      <c r="I228" s="186">
        <v>5832</v>
      </c>
    </row>
    <row r="229" spans="1:9" ht="12.75" customHeight="1">
      <c r="A229" s="214">
        <v>193</v>
      </c>
      <c r="B229" s="181" t="s">
        <v>989</v>
      </c>
      <c r="C229" s="206">
        <v>2008</v>
      </c>
      <c r="D229" s="185" t="s">
        <v>727</v>
      </c>
      <c r="E229" s="207">
        <v>117.11</v>
      </c>
      <c r="F229" s="185">
        <v>159</v>
      </c>
      <c r="G229" s="185">
        <v>4.5</v>
      </c>
      <c r="H229" s="185" t="s">
        <v>751</v>
      </c>
      <c r="I229" s="186">
        <v>5832</v>
      </c>
    </row>
    <row r="230" spans="1:9" ht="12.75" customHeight="1">
      <c r="A230" s="214">
        <v>194</v>
      </c>
      <c r="B230" s="181" t="s">
        <v>990</v>
      </c>
      <c r="C230" s="206">
        <v>2013</v>
      </c>
      <c r="D230" s="185" t="s">
        <v>727</v>
      </c>
      <c r="E230" s="207">
        <v>12.34</v>
      </c>
      <c r="F230" s="185">
        <v>57</v>
      </c>
      <c r="G230" s="185">
        <v>3.5</v>
      </c>
      <c r="H230" s="185" t="s">
        <v>751</v>
      </c>
      <c r="I230" s="186">
        <v>5832</v>
      </c>
    </row>
    <row r="231" spans="1:9" ht="12.75" customHeight="1">
      <c r="A231" s="214">
        <v>195</v>
      </c>
      <c r="B231" s="181" t="s">
        <v>991</v>
      </c>
      <c r="C231" s="206">
        <v>2008</v>
      </c>
      <c r="D231" s="185" t="s">
        <v>727</v>
      </c>
      <c r="E231" s="207">
        <v>39.39</v>
      </c>
      <c r="F231" s="185">
        <v>159</v>
      </c>
      <c r="G231" s="185">
        <v>4.5</v>
      </c>
      <c r="H231" s="185" t="s">
        <v>751</v>
      </c>
      <c r="I231" s="186">
        <v>5832</v>
      </c>
    </row>
    <row r="232" spans="1:9" ht="12.75" customHeight="1">
      <c r="A232" s="214">
        <v>196</v>
      </c>
      <c r="B232" s="220" t="s">
        <v>992</v>
      </c>
      <c r="C232" s="206">
        <v>2010</v>
      </c>
      <c r="D232" s="185" t="s">
        <v>727</v>
      </c>
      <c r="E232" s="207">
        <v>21.35</v>
      </c>
      <c r="F232" s="185">
        <v>76</v>
      </c>
      <c r="G232" s="185">
        <v>3.5</v>
      </c>
      <c r="H232" s="185" t="s">
        <v>722</v>
      </c>
      <c r="I232" s="186">
        <v>5832</v>
      </c>
    </row>
    <row r="233" spans="1:9" s="162" customFormat="1" ht="12.75" customHeight="1">
      <c r="A233" s="214">
        <v>197</v>
      </c>
      <c r="B233" s="220" t="s">
        <v>993</v>
      </c>
      <c r="C233" s="206">
        <v>2008</v>
      </c>
      <c r="D233" s="185" t="s">
        <v>727</v>
      </c>
      <c r="E233" s="207">
        <v>19.2</v>
      </c>
      <c r="F233" s="185">
        <v>159</v>
      </c>
      <c r="G233" s="185">
        <v>4.5</v>
      </c>
      <c r="H233" s="185" t="s">
        <v>751</v>
      </c>
      <c r="I233" s="186">
        <v>5832</v>
      </c>
    </row>
    <row r="234" spans="1:9" ht="12.75" customHeight="1">
      <c r="A234" s="214">
        <v>198</v>
      </c>
      <c r="B234" s="181" t="s">
        <v>994</v>
      </c>
      <c r="C234" s="206">
        <v>2008</v>
      </c>
      <c r="D234" s="185" t="s">
        <v>727</v>
      </c>
      <c r="E234" s="207">
        <v>82.5</v>
      </c>
      <c r="F234" s="185">
        <v>114</v>
      </c>
      <c r="G234" s="185">
        <v>7</v>
      </c>
      <c r="H234" s="185" t="s">
        <v>751</v>
      </c>
      <c r="I234" s="186">
        <v>5832</v>
      </c>
    </row>
    <row r="235" spans="1:9" ht="12.75" customHeight="1">
      <c r="A235" s="214">
        <v>199</v>
      </c>
      <c r="B235" s="181" t="s">
        <v>995</v>
      </c>
      <c r="C235" s="206">
        <v>2008</v>
      </c>
      <c r="D235" s="185" t="s">
        <v>727</v>
      </c>
      <c r="E235" s="207">
        <v>17.12</v>
      </c>
      <c r="F235" s="185">
        <v>114</v>
      </c>
      <c r="G235" s="185">
        <v>7</v>
      </c>
      <c r="H235" s="185" t="s">
        <v>751</v>
      </c>
      <c r="I235" s="186">
        <v>5832</v>
      </c>
    </row>
    <row r="236" spans="1:9" ht="12.75" customHeight="1">
      <c r="A236" s="214">
        <v>200</v>
      </c>
      <c r="B236" s="181" t="s">
        <v>996</v>
      </c>
      <c r="C236" s="206">
        <v>2008</v>
      </c>
      <c r="D236" s="185" t="s">
        <v>727</v>
      </c>
      <c r="E236" s="207">
        <v>233.81</v>
      </c>
      <c r="F236" s="185">
        <v>133</v>
      </c>
      <c r="G236" s="185">
        <v>4</v>
      </c>
      <c r="H236" s="185" t="s">
        <v>751</v>
      </c>
      <c r="I236" s="186">
        <v>5832</v>
      </c>
    </row>
    <row r="237" spans="1:9" s="215" customFormat="1" ht="12.75" customHeight="1">
      <c r="A237" s="214">
        <v>201</v>
      </c>
      <c r="B237" s="181" t="s">
        <v>997</v>
      </c>
      <c r="C237" s="206">
        <v>2015</v>
      </c>
      <c r="D237" s="185" t="s">
        <v>727</v>
      </c>
      <c r="E237" s="207">
        <v>21.22</v>
      </c>
      <c r="F237" s="185">
        <v>40</v>
      </c>
      <c r="G237" s="185">
        <v>3</v>
      </c>
      <c r="H237" s="185" t="s">
        <v>751</v>
      </c>
      <c r="I237" s="186">
        <v>5832</v>
      </c>
    </row>
    <row r="238" spans="1:9" s="215" customFormat="1" ht="12.75" customHeight="1">
      <c r="A238" s="214">
        <v>202</v>
      </c>
      <c r="B238" s="181" t="s">
        <v>998</v>
      </c>
      <c r="C238" s="206">
        <v>2015</v>
      </c>
      <c r="D238" s="185" t="s">
        <v>727</v>
      </c>
      <c r="E238" s="207">
        <v>15.88</v>
      </c>
      <c r="F238" s="185">
        <v>40</v>
      </c>
      <c r="G238" s="185">
        <v>3</v>
      </c>
      <c r="H238" s="185" t="s">
        <v>751</v>
      </c>
      <c r="I238" s="186">
        <v>5832</v>
      </c>
    </row>
    <row r="239" spans="1:9" ht="12.75" customHeight="1">
      <c r="A239" s="214">
        <v>203</v>
      </c>
      <c r="B239" s="221" t="s">
        <v>999</v>
      </c>
      <c r="C239" s="206">
        <v>1992</v>
      </c>
      <c r="D239" s="185" t="s">
        <v>727</v>
      </c>
      <c r="E239" s="207">
        <v>13.95</v>
      </c>
      <c r="F239" s="185">
        <v>32</v>
      </c>
      <c r="G239" s="185">
        <v>3</v>
      </c>
      <c r="H239" s="185" t="s">
        <v>722</v>
      </c>
      <c r="I239" s="186">
        <v>5832</v>
      </c>
    </row>
    <row r="240" spans="1:9" s="162" customFormat="1" ht="12.75" customHeight="1">
      <c r="A240" s="214">
        <v>204</v>
      </c>
      <c r="B240" s="181" t="s">
        <v>1000</v>
      </c>
      <c r="C240" s="206">
        <v>1993</v>
      </c>
      <c r="D240" s="185" t="s">
        <v>727</v>
      </c>
      <c r="E240" s="207">
        <v>13.52</v>
      </c>
      <c r="F240" s="185">
        <v>32</v>
      </c>
      <c r="G240" s="185">
        <v>3</v>
      </c>
      <c r="H240" s="185" t="s">
        <v>722</v>
      </c>
      <c r="I240" s="186">
        <v>5832</v>
      </c>
    </row>
    <row r="241" spans="1:9" s="215" customFormat="1" ht="12.75" customHeight="1">
      <c r="A241" s="214">
        <v>205</v>
      </c>
      <c r="B241" s="181" t="s">
        <v>1001</v>
      </c>
      <c r="C241" s="206">
        <v>2008</v>
      </c>
      <c r="D241" s="185" t="s">
        <v>727</v>
      </c>
      <c r="E241" s="207">
        <v>33.73</v>
      </c>
      <c r="F241" s="185">
        <v>133</v>
      </c>
      <c r="G241" s="185">
        <v>4</v>
      </c>
      <c r="H241" s="185" t="s">
        <v>751</v>
      </c>
      <c r="I241" s="186">
        <v>5832</v>
      </c>
    </row>
    <row r="242" spans="1:9" s="215" customFormat="1" ht="12.75" customHeight="1">
      <c r="A242" s="214">
        <v>206</v>
      </c>
      <c r="B242" s="181" t="s">
        <v>1002</v>
      </c>
      <c r="C242" s="206">
        <v>1993</v>
      </c>
      <c r="D242" s="185" t="s">
        <v>727</v>
      </c>
      <c r="E242" s="207">
        <v>21.68</v>
      </c>
      <c r="F242" s="185">
        <v>76</v>
      </c>
      <c r="G242" s="185">
        <v>3.5</v>
      </c>
      <c r="H242" s="185" t="s">
        <v>722</v>
      </c>
      <c r="I242" s="186">
        <v>5832</v>
      </c>
    </row>
    <row r="243" spans="1:9" s="215" customFormat="1" ht="12.75" customHeight="1">
      <c r="A243" s="214">
        <v>207</v>
      </c>
      <c r="B243" s="181" t="s">
        <v>1003</v>
      </c>
      <c r="C243" s="206">
        <v>2012</v>
      </c>
      <c r="D243" s="185" t="s">
        <v>1004</v>
      </c>
      <c r="E243" s="207">
        <v>12.6</v>
      </c>
      <c r="F243" s="185">
        <v>76</v>
      </c>
      <c r="G243" s="185">
        <v>3.5</v>
      </c>
      <c r="H243" s="185" t="s">
        <v>722</v>
      </c>
      <c r="I243" s="186">
        <v>5832</v>
      </c>
    </row>
    <row r="244" spans="1:9" s="219" customFormat="1" ht="12.75" customHeight="1">
      <c r="A244" s="214">
        <v>208</v>
      </c>
      <c r="B244" s="181" t="s">
        <v>1005</v>
      </c>
      <c r="C244" s="206">
        <v>2010</v>
      </c>
      <c r="D244" s="185" t="s">
        <v>727</v>
      </c>
      <c r="E244" s="207">
        <v>78.09</v>
      </c>
      <c r="F244" s="185">
        <v>89</v>
      </c>
      <c r="G244" s="185">
        <v>3.5</v>
      </c>
      <c r="H244" s="185" t="s">
        <v>751</v>
      </c>
      <c r="I244" s="186">
        <v>5832</v>
      </c>
    </row>
    <row r="245" spans="1:9" s="508" customFormat="1" ht="24.75" customHeight="1">
      <c r="A245" s="349" t="s">
        <v>190</v>
      </c>
      <c r="B245" s="204" t="s">
        <v>172</v>
      </c>
      <c r="C245" s="246">
        <v>2021</v>
      </c>
      <c r="D245" s="205" t="s">
        <v>727</v>
      </c>
      <c r="E245" s="247">
        <v>35</v>
      </c>
      <c r="F245" s="205">
        <v>50</v>
      </c>
      <c r="G245" s="205">
        <v>8.4</v>
      </c>
      <c r="H245" s="205" t="s">
        <v>751</v>
      </c>
      <c r="I245" s="248">
        <v>5832</v>
      </c>
    </row>
    <row r="246" spans="1:9" s="215" customFormat="1" ht="12.75" customHeight="1">
      <c r="A246" s="214">
        <v>209</v>
      </c>
      <c r="B246" s="181" t="s">
        <v>1006</v>
      </c>
      <c r="C246" s="206">
        <v>2010</v>
      </c>
      <c r="D246" s="185" t="s">
        <v>727</v>
      </c>
      <c r="E246" s="207">
        <v>18.13</v>
      </c>
      <c r="F246" s="185">
        <v>89</v>
      </c>
      <c r="G246" s="185">
        <v>3.5</v>
      </c>
      <c r="H246" s="185" t="s">
        <v>751</v>
      </c>
      <c r="I246" s="186">
        <v>5832</v>
      </c>
    </row>
    <row r="247" spans="1:9" s="215" customFormat="1" ht="12.75" customHeight="1">
      <c r="A247" s="214">
        <v>210</v>
      </c>
      <c r="B247" s="181" t="s">
        <v>1007</v>
      </c>
      <c r="C247" s="206">
        <v>2010</v>
      </c>
      <c r="D247" s="185" t="s">
        <v>727</v>
      </c>
      <c r="E247" s="207">
        <v>4.67</v>
      </c>
      <c r="F247" s="185">
        <v>57</v>
      </c>
      <c r="G247" s="185">
        <v>3.5</v>
      </c>
      <c r="H247" s="185" t="s">
        <v>751</v>
      </c>
      <c r="I247" s="186">
        <v>5832</v>
      </c>
    </row>
    <row r="248" spans="1:9" s="215" customFormat="1" ht="12.75" customHeight="1">
      <c r="A248" s="214">
        <v>211</v>
      </c>
      <c r="B248" s="181" t="s">
        <v>1008</v>
      </c>
      <c r="C248" s="206">
        <v>2010</v>
      </c>
      <c r="D248" s="185" t="s">
        <v>727</v>
      </c>
      <c r="E248" s="207">
        <v>28.64</v>
      </c>
      <c r="F248" s="185">
        <v>89</v>
      </c>
      <c r="G248" s="185">
        <v>3.5</v>
      </c>
      <c r="H248" s="185" t="s">
        <v>751</v>
      </c>
      <c r="I248" s="186">
        <v>5832</v>
      </c>
    </row>
    <row r="249" spans="1:9" s="215" customFormat="1" ht="12.75" customHeight="1">
      <c r="A249" s="214">
        <v>212</v>
      </c>
      <c r="B249" s="181" t="s">
        <v>1009</v>
      </c>
      <c r="C249" s="206">
        <v>2010</v>
      </c>
      <c r="D249" s="185" t="s">
        <v>727</v>
      </c>
      <c r="E249" s="207">
        <v>24.68</v>
      </c>
      <c r="F249" s="185">
        <v>76</v>
      </c>
      <c r="G249" s="185">
        <v>3.5</v>
      </c>
      <c r="H249" s="185" t="s">
        <v>751</v>
      </c>
      <c r="I249" s="186">
        <v>5832</v>
      </c>
    </row>
    <row r="250" spans="1:9" s="215" customFormat="1" ht="12.75" customHeight="1">
      <c r="A250" s="214">
        <v>213</v>
      </c>
      <c r="B250" s="220" t="s">
        <v>1010</v>
      </c>
      <c r="C250" s="206">
        <v>2010</v>
      </c>
      <c r="D250" s="185" t="s">
        <v>727</v>
      </c>
      <c r="E250" s="207">
        <v>29.22</v>
      </c>
      <c r="F250" s="185">
        <v>76</v>
      </c>
      <c r="G250" s="185">
        <v>3.5</v>
      </c>
      <c r="H250" s="185" t="s">
        <v>751</v>
      </c>
      <c r="I250" s="186">
        <v>5832</v>
      </c>
    </row>
    <row r="251" spans="1:9" s="215" customFormat="1" ht="12.75" customHeight="1">
      <c r="A251" s="214">
        <v>214</v>
      </c>
      <c r="B251" s="181" t="s">
        <v>1011</v>
      </c>
      <c r="C251" s="206">
        <v>2010</v>
      </c>
      <c r="D251" s="185" t="s">
        <v>727</v>
      </c>
      <c r="E251" s="207">
        <v>14</v>
      </c>
      <c r="F251" s="185">
        <v>76</v>
      </c>
      <c r="G251" s="185">
        <v>3.5</v>
      </c>
      <c r="H251" s="185" t="s">
        <v>751</v>
      </c>
      <c r="I251" s="186">
        <v>5832</v>
      </c>
    </row>
    <row r="252" spans="1:9" s="215" customFormat="1" ht="12.75" customHeight="1">
      <c r="A252" s="214">
        <v>215</v>
      </c>
      <c r="B252" s="181" t="s">
        <v>1012</v>
      </c>
      <c r="C252" s="206">
        <v>2010</v>
      </c>
      <c r="D252" s="185" t="s">
        <v>727</v>
      </c>
      <c r="E252" s="207">
        <v>31.84</v>
      </c>
      <c r="F252" s="185">
        <v>57</v>
      </c>
      <c r="G252" s="185">
        <v>3.5</v>
      </c>
      <c r="H252" s="185" t="s">
        <v>751</v>
      </c>
      <c r="I252" s="186">
        <v>5832</v>
      </c>
    </row>
    <row r="253" spans="1:9" s="215" customFormat="1" ht="12.75" customHeight="1">
      <c r="A253" s="214">
        <v>216</v>
      </c>
      <c r="B253" s="181" t="s">
        <v>1013</v>
      </c>
      <c r="C253" s="206">
        <v>2010</v>
      </c>
      <c r="D253" s="185" t="s">
        <v>727</v>
      </c>
      <c r="E253" s="207">
        <v>37.08</v>
      </c>
      <c r="F253" s="185">
        <v>57</v>
      </c>
      <c r="G253" s="185">
        <v>2.5</v>
      </c>
      <c r="H253" s="185" t="s">
        <v>722</v>
      </c>
      <c r="I253" s="186">
        <v>5832</v>
      </c>
    </row>
    <row r="254" spans="1:9" s="215" customFormat="1" ht="24.75" customHeight="1">
      <c r="A254" s="214">
        <v>217</v>
      </c>
      <c r="B254" s="181" t="s">
        <v>1014</v>
      </c>
      <c r="C254" s="206">
        <v>1989</v>
      </c>
      <c r="D254" s="185" t="s">
        <v>1015</v>
      </c>
      <c r="E254" s="207">
        <v>40.46</v>
      </c>
      <c r="F254" s="185">
        <v>57</v>
      </c>
      <c r="G254" s="185">
        <v>3.5</v>
      </c>
      <c r="H254" s="185" t="s">
        <v>722</v>
      </c>
      <c r="I254" s="186">
        <v>5832</v>
      </c>
    </row>
    <row r="255" spans="1:9" s="215" customFormat="1" ht="12.75" customHeight="1">
      <c r="A255" s="214">
        <v>218</v>
      </c>
      <c r="B255" s="181" t="s">
        <v>1016</v>
      </c>
      <c r="C255" s="206">
        <v>1989</v>
      </c>
      <c r="D255" s="185" t="s">
        <v>727</v>
      </c>
      <c r="E255" s="207">
        <v>25.85</v>
      </c>
      <c r="F255" s="185">
        <v>57</v>
      </c>
      <c r="G255" s="185">
        <v>3.5</v>
      </c>
      <c r="H255" s="185" t="s">
        <v>722</v>
      </c>
      <c r="I255" s="186">
        <v>5832</v>
      </c>
    </row>
    <row r="256" spans="1:9" s="215" customFormat="1" ht="12.75" customHeight="1">
      <c r="A256" s="214">
        <v>219</v>
      </c>
      <c r="B256" s="181" t="s">
        <v>1017</v>
      </c>
      <c r="C256" s="206">
        <v>1989</v>
      </c>
      <c r="D256" s="185" t="s">
        <v>727</v>
      </c>
      <c r="E256" s="207">
        <v>33.2</v>
      </c>
      <c r="F256" s="185">
        <v>57</v>
      </c>
      <c r="G256" s="185">
        <v>3.5</v>
      </c>
      <c r="H256" s="185" t="s">
        <v>722</v>
      </c>
      <c r="I256" s="186">
        <v>5832</v>
      </c>
    </row>
    <row r="257" spans="1:9" s="215" customFormat="1" ht="12.75" customHeight="1">
      <c r="A257" s="214">
        <v>220</v>
      </c>
      <c r="B257" s="181" t="s">
        <v>1018</v>
      </c>
      <c r="C257" s="206">
        <v>2015</v>
      </c>
      <c r="D257" s="185" t="s">
        <v>727</v>
      </c>
      <c r="E257" s="207">
        <v>28.89</v>
      </c>
      <c r="F257" s="185">
        <v>76</v>
      </c>
      <c r="G257" s="185">
        <v>3.5</v>
      </c>
      <c r="H257" s="185" t="s">
        <v>735</v>
      </c>
      <c r="I257" s="186">
        <v>5832</v>
      </c>
    </row>
    <row r="258" spans="1:9" ht="12.75" customHeight="1">
      <c r="A258" s="214">
        <v>221</v>
      </c>
      <c r="B258" s="181" t="s">
        <v>1019</v>
      </c>
      <c r="C258" s="206">
        <v>1993</v>
      </c>
      <c r="D258" s="185" t="s">
        <v>727</v>
      </c>
      <c r="E258" s="207">
        <v>6.01</v>
      </c>
      <c r="F258" s="185">
        <v>57</v>
      </c>
      <c r="G258" s="185">
        <v>3.5</v>
      </c>
      <c r="H258" s="185" t="s">
        <v>722</v>
      </c>
      <c r="I258" s="186">
        <v>5832</v>
      </c>
    </row>
    <row r="259" spans="1:9" ht="24.75" customHeight="1">
      <c r="A259" s="214">
        <v>222</v>
      </c>
      <c r="B259" s="181" t="s">
        <v>1020</v>
      </c>
      <c r="C259" s="206">
        <v>2015</v>
      </c>
      <c r="D259" s="185" t="s">
        <v>727</v>
      </c>
      <c r="E259" s="207">
        <v>40.18</v>
      </c>
      <c r="F259" s="185">
        <v>76</v>
      </c>
      <c r="G259" s="185">
        <v>3.5</v>
      </c>
      <c r="H259" s="185" t="s">
        <v>735</v>
      </c>
      <c r="I259" s="186">
        <v>5832</v>
      </c>
    </row>
    <row r="260" spans="1:9" ht="12.75" customHeight="1">
      <c r="A260" s="214">
        <v>223</v>
      </c>
      <c r="B260" s="181" t="s">
        <v>1021</v>
      </c>
      <c r="C260" s="206">
        <v>1993</v>
      </c>
      <c r="D260" s="185" t="s">
        <v>727</v>
      </c>
      <c r="E260" s="207">
        <v>8.44</v>
      </c>
      <c r="F260" s="185">
        <v>57</v>
      </c>
      <c r="G260" s="185">
        <v>3.5</v>
      </c>
      <c r="H260" s="185" t="s">
        <v>722</v>
      </c>
      <c r="I260" s="186">
        <v>5832</v>
      </c>
    </row>
    <row r="261" spans="1:9" ht="24.75" customHeight="1">
      <c r="A261" s="214">
        <v>224</v>
      </c>
      <c r="B261" s="181" t="s">
        <v>1022</v>
      </c>
      <c r="C261" s="206">
        <v>2015</v>
      </c>
      <c r="D261" s="185" t="s">
        <v>727</v>
      </c>
      <c r="E261" s="207">
        <v>74.04</v>
      </c>
      <c r="F261" s="185">
        <v>76</v>
      </c>
      <c r="G261" s="185">
        <v>3.5</v>
      </c>
      <c r="H261" s="185" t="s">
        <v>735</v>
      </c>
      <c r="I261" s="186">
        <v>5832</v>
      </c>
    </row>
    <row r="262" spans="1:9" ht="12.75" customHeight="1">
      <c r="A262" s="214">
        <v>225</v>
      </c>
      <c r="B262" s="222" t="s">
        <v>1023</v>
      </c>
      <c r="C262" s="223">
        <v>1992</v>
      </c>
      <c r="D262" s="224" t="s">
        <v>727</v>
      </c>
      <c r="E262" s="225">
        <v>9.02</v>
      </c>
      <c r="F262" s="224">
        <v>57</v>
      </c>
      <c r="G262" s="224">
        <v>3.5</v>
      </c>
      <c r="H262" s="224" t="s">
        <v>722</v>
      </c>
      <c r="I262" s="186">
        <v>5832</v>
      </c>
    </row>
    <row r="263" spans="1:9" s="162" customFormat="1" ht="12.75" customHeight="1">
      <c r="A263" s="214">
        <v>226</v>
      </c>
      <c r="B263" s="181" t="s">
        <v>1024</v>
      </c>
      <c r="C263" s="206">
        <v>2007</v>
      </c>
      <c r="D263" s="185" t="s">
        <v>727</v>
      </c>
      <c r="E263" s="207">
        <v>47.41</v>
      </c>
      <c r="F263" s="185">
        <v>219</v>
      </c>
      <c r="G263" s="185">
        <v>6</v>
      </c>
      <c r="H263" s="185" t="s">
        <v>751</v>
      </c>
      <c r="I263" s="186">
        <v>8784</v>
      </c>
    </row>
    <row r="264" spans="1:9" s="215" customFormat="1" ht="12.75" customHeight="1">
      <c r="A264" s="214">
        <v>227</v>
      </c>
      <c r="B264" s="181" t="s">
        <v>1025</v>
      </c>
      <c r="C264" s="206">
        <v>2010</v>
      </c>
      <c r="D264" s="185" t="s">
        <v>727</v>
      </c>
      <c r="E264" s="207">
        <v>35.46</v>
      </c>
      <c r="F264" s="185">
        <v>57</v>
      </c>
      <c r="G264" s="185">
        <v>3</v>
      </c>
      <c r="H264" s="185" t="s">
        <v>746</v>
      </c>
      <c r="I264" s="186">
        <v>5832</v>
      </c>
    </row>
    <row r="265" spans="1:9" ht="12.75" customHeight="1">
      <c r="A265" s="214">
        <v>228</v>
      </c>
      <c r="B265" s="181" t="s">
        <v>1026</v>
      </c>
      <c r="C265" s="206">
        <v>1989</v>
      </c>
      <c r="D265" s="185" t="s">
        <v>727</v>
      </c>
      <c r="E265" s="207">
        <v>16.24</v>
      </c>
      <c r="F265" s="185">
        <v>45</v>
      </c>
      <c r="G265" s="185">
        <v>2.5</v>
      </c>
      <c r="H265" s="185" t="s">
        <v>722</v>
      </c>
      <c r="I265" s="186">
        <v>5832</v>
      </c>
    </row>
    <row r="266" spans="1:9" s="215" customFormat="1" ht="12.75" customHeight="1">
      <c r="A266" s="214">
        <v>229</v>
      </c>
      <c r="B266" s="181" t="s">
        <v>1027</v>
      </c>
      <c r="C266" s="206">
        <v>2009</v>
      </c>
      <c r="D266" s="185" t="s">
        <v>727</v>
      </c>
      <c r="E266" s="207">
        <v>13.93</v>
      </c>
      <c r="F266" s="185">
        <v>219</v>
      </c>
      <c r="G266" s="185">
        <v>6</v>
      </c>
      <c r="H266" s="185" t="s">
        <v>751</v>
      </c>
      <c r="I266" s="186">
        <v>8784</v>
      </c>
    </row>
    <row r="267" spans="1:9" ht="12.75" customHeight="1">
      <c r="A267" s="214">
        <v>230</v>
      </c>
      <c r="B267" s="181" t="s">
        <v>1028</v>
      </c>
      <c r="C267" s="206">
        <v>1970</v>
      </c>
      <c r="D267" s="185" t="s">
        <v>727</v>
      </c>
      <c r="E267" s="207">
        <v>5.85</v>
      </c>
      <c r="F267" s="185">
        <v>57</v>
      </c>
      <c r="G267" s="185">
        <v>3.5</v>
      </c>
      <c r="H267" s="185" t="s">
        <v>722</v>
      </c>
      <c r="I267" s="186">
        <v>5832</v>
      </c>
    </row>
    <row r="268" spans="1:9" ht="12.75" customHeight="1">
      <c r="A268" s="214">
        <v>231</v>
      </c>
      <c r="B268" s="181" t="s">
        <v>1029</v>
      </c>
      <c r="C268" s="206">
        <v>2009</v>
      </c>
      <c r="D268" s="185" t="s">
        <v>727</v>
      </c>
      <c r="E268" s="207">
        <v>16.65</v>
      </c>
      <c r="F268" s="185">
        <v>219</v>
      </c>
      <c r="G268" s="185">
        <v>6</v>
      </c>
      <c r="H268" s="185" t="s">
        <v>751</v>
      </c>
      <c r="I268" s="186">
        <v>8784</v>
      </c>
    </row>
    <row r="269" spans="1:9" ht="24.75" customHeight="1">
      <c r="A269" s="214">
        <v>232</v>
      </c>
      <c r="B269" s="181" t="s">
        <v>1030</v>
      </c>
      <c r="C269" s="206">
        <v>2006</v>
      </c>
      <c r="D269" s="185" t="s">
        <v>727</v>
      </c>
      <c r="E269" s="207">
        <v>92.7</v>
      </c>
      <c r="F269" s="185">
        <v>114</v>
      </c>
      <c r="G269" s="185">
        <v>7</v>
      </c>
      <c r="H269" s="185" t="s">
        <v>722</v>
      </c>
      <c r="I269" s="186">
        <v>5832</v>
      </c>
    </row>
    <row r="270" spans="1:9" s="249" customFormat="1" ht="24.75" customHeight="1">
      <c r="A270" s="349"/>
      <c r="B270" s="204" t="s">
        <v>538</v>
      </c>
      <c r="C270" s="246">
        <v>2020</v>
      </c>
      <c r="D270" s="205" t="s">
        <v>737</v>
      </c>
      <c r="E270" s="247">
        <v>1.5</v>
      </c>
      <c r="F270" s="205">
        <v>57</v>
      </c>
      <c r="G270" s="205">
        <v>3.5</v>
      </c>
      <c r="H270" s="205"/>
      <c r="I270" s="248">
        <v>5832</v>
      </c>
    </row>
    <row r="271" spans="1:9" ht="12.75" customHeight="1">
      <c r="A271" s="214">
        <v>233</v>
      </c>
      <c r="B271" s="181" t="s">
        <v>1031</v>
      </c>
      <c r="C271" s="206">
        <v>2006</v>
      </c>
      <c r="D271" s="185" t="s">
        <v>727</v>
      </c>
      <c r="E271" s="207">
        <v>24.15</v>
      </c>
      <c r="F271" s="185">
        <v>76</v>
      </c>
      <c r="G271" s="185">
        <v>3.5</v>
      </c>
      <c r="H271" s="185" t="s">
        <v>722</v>
      </c>
      <c r="I271" s="186">
        <v>5832</v>
      </c>
    </row>
    <row r="272" spans="1:9" ht="12.75" customHeight="1">
      <c r="A272" s="214">
        <v>234</v>
      </c>
      <c r="B272" s="181" t="s">
        <v>1032</v>
      </c>
      <c r="C272" s="206">
        <v>2006</v>
      </c>
      <c r="D272" s="185" t="s">
        <v>727</v>
      </c>
      <c r="E272" s="207">
        <v>7.35</v>
      </c>
      <c r="F272" s="185">
        <v>57</v>
      </c>
      <c r="G272" s="185">
        <v>3.5</v>
      </c>
      <c r="H272" s="185" t="s">
        <v>722</v>
      </c>
      <c r="I272" s="186">
        <v>5832</v>
      </c>
    </row>
    <row r="273" spans="1:9" s="249" customFormat="1" ht="24.75" customHeight="1">
      <c r="A273" s="349"/>
      <c r="B273" s="204" t="s">
        <v>539</v>
      </c>
      <c r="C273" s="246">
        <v>2020</v>
      </c>
      <c r="D273" s="205" t="s">
        <v>727</v>
      </c>
      <c r="E273" s="247">
        <v>15</v>
      </c>
      <c r="F273" s="205">
        <v>50</v>
      </c>
      <c r="G273" s="205">
        <v>8.4</v>
      </c>
      <c r="H273" s="205" t="s">
        <v>897</v>
      </c>
      <c r="I273" s="248">
        <v>5832</v>
      </c>
    </row>
    <row r="274" spans="1:9" ht="12.75" customHeight="1">
      <c r="A274" s="214">
        <v>235</v>
      </c>
      <c r="B274" s="181" t="s">
        <v>1033</v>
      </c>
      <c r="C274" s="206">
        <v>2009</v>
      </c>
      <c r="D274" s="185" t="s">
        <v>727</v>
      </c>
      <c r="E274" s="207">
        <v>17.08</v>
      </c>
      <c r="F274" s="185">
        <v>219</v>
      </c>
      <c r="G274" s="185">
        <v>6</v>
      </c>
      <c r="H274" s="185" t="s">
        <v>751</v>
      </c>
      <c r="I274" s="186">
        <v>8784</v>
      </c>
    </row>
    <row r="275" spans="1:9" ht="12.75" customHeight="1">
      <c r="A275" s="214">
        <v>236</v>
      </c>
      <c r="B275" s="181" t="s">
        <v>1034</v>
      </c>
      <c r="C275" s="206">
        <v>1970</v>
      </c>
      <c r="D275" s="185" t="s">
        <v>727</v>
      </c>
      <c r="E275" s="207">
        <v>41.13</v>
      </c>
      <c r="F275" s="185">
        <v>114</v>
      </c>
      <c r="G275" s="185">
        <v>7</v>
      </c>
      <c r="H275" s="185" t="s">
        <v>722</v>
      </c>
      <c r="I275" s="186">
        <v>5832</v>
      </c>
    </row>
    <row r="276" spans="1:9" ht="12.75" customHeight="1">
      <c r="A276" s="214">
        <v>237</v>
      </c>
      <c r="B276" s="181" t="s">
        <v>1035</v>
      </c>
      <c r="C276" s="206">
        <v>1987</v>
      </c>
      <c r="D276" s="185" t="s">
        <v>727</v>
      </c>
      <c r="E276" s="207">
        <v>37.75</v>
      </c>
      <c r="F276" s="185">
        <v>114</v>
      </c>
      <c r="G276" s="185">
        <v>7</v>
      </c>
      <c r="H276" s="185" t="s">
        <v>722</v>
      </c>
      <c r="I276" s="186">
        <v>5832</v>
      </c>
    </row>
    <row r="277" spans="1:9" ht="12.75" customHeight="1">
      <c r="A277" s="214">
        <v>238</v>
      </c>
      <c r="B277" s="181" t="s">
        <v>1036</v>
      </c>
      <c r="C277" s="206">
        <v>2009</v>
      </c>
      <c r="D277" s="185" t="s">
        <v>727</v>
      </c>
      <c r="E277" s="207">
        <v>20.31</v>
      </c>
      <c r="F277" s="185">
        <v>89</v>
      </c>
      <c r="G277" s="185">
        <v>3.5</v>
      </c>
      <c r="H277" s="185" t="s">
        <v>751</v>
      </c>
      <c r="I277" s="186">
        <v>5832</v>
      </c>
    </row>
    <row r="278" spans="1:9" ht="12.75" customHeight="1">
      <c r="A278" s="214">
        <v>239</v>
      </c>
      <c r="B278" s="181" t="s">
        <v>1037</v>
      </c>
      <c r="C278" s="206">
        <v>1987</v>
      </c>
      <c r="D278" s="185" t="s">
        <v>727</v>
      </c>
      <c r="E278" s="207">
        <v>3.8</v>
      </c>
      <c r="F278" s="185">
        <v>57</v>
      </c>
      <c r="G278" s="185">
        <v>3.5</v>
      </c>
      <c r="H278" s="185" t="s">
        <v>722</v>
      </c>
      <c r="I278" s="186">
        <v>5832</v>
      </c>
    </row>
    <row r="279" spans="1:9" ht="12.75" customHeight="1">
      <c r="A279" s="214">
        <v>240</v>
      </c>
      <c r="B279" s="181" t="s">
        <v>1038</v>
      </c>
      <c r="C279" s="206">
        <v>1988</v>
      </c>
      <c r="D279" s="185" t="s">
        <v>727</v>
      </c>
      <c r="E279" s="207">
        <v>28.89</v>
      </c>
      <c r="F279" s="185">
        <v>76</v>
      </c>
      <c r="G279" s="185">
        <v>3.5</v>
      </c>
      <c r="H279" s="185" t="s">
        <v>722</v>
      </c>
      <c r="I279" s="186">
        <v>5832</v>
      </c>
    </row>
    <row r="280" spans="1:9" ht="12.75" customHeight="1">
      <c r="A280" s="214">
        <v>241</v>
      </c>
      <c r="B280" s="181" t="s">
        <v>1039</v>
      </c>
      <c r="C280" s="206">
        <v>2009</v>
      </c>
      <c r="D280" s="185" t="s">
        <v>727</v>
      </c>
      <c r="E280" s="207">
        <v>120.34</v>
      </c>
      <c r="F280" s="185">
        <v>219</v>
      </c>
      <c r="G280" s="185">
        <v>6</v>
      </c>
      <c r="H280" s="185" t="s">
        <v>751</v>
      </c>
      <c r="I280" s="186">
        <v>8784</v>
      </c>
    </row>
    <row r="281" spans="1:9" s="226" customFormat="1" ht="12.75" customHeight="1">
      <c r="A281" s="214">
        <v>242</v>
      </c>
      <c r="B281" s="181" t="s">
        <v>1040</v>
      </c>
      <c r="C281" s="185">
        <v>1970</v>
      </c>
      <c r="D281" s="185" t="s">
        <v>727</v>
      </c>
      <c r="E281" s="207">
        <v>13.68</v>
      </c>
      <c r="F281" s="185">
        <v>114</v>
      </c>
      <c r="G281" s="185">
        <v>7</v>
      </c>
      <c r="H281" s="185" t="s">
        <v>722</v>
      </c>
      <c r="I281" s="186">
        <v>5832</v>
      </c>
    </row>
    <row r="282" spans="1:9" s="226" customFormat="1" ht="12.75" customHeight="1">
      <c r="A282" s="214">
        <v>243</v>
      </c>
      <c r="B282" s="181" t="s">
        <v>1041</v>
      </c>
      <c r="C282" s="185">
        <v>2015</v>
      </c>
      <c r="D282" s="185" t="s">
        <v>727</v>
      </c>
      <c r="E282" s="207">
        <v>22</v>
      </c>
      <c r="F282" s="185">
        <v>89</v>
      </c>
      <c r="G282" s="185">
        <v>4.5</v>
      </c>
      <c r="H282" s="185" t="s">
        <v>751</v>
      </c>
      <c r="I282" s="186">
        <v>5832</v>
      </c>
    </row>
    <row r="283" spans="1:9" s="226" customFormat="1" ht="24.75" customHeight="1">
      <c r="A283" s="214">
        <v>244</v>
      </c>
      <c r="B283" s="181" t="s">
        <v>31</v>
      </c>
      <c r="C283" s="185">
        <v>2015</v>
      </c>
      <c r="D283" s="185" t="s">
        <v>737</v>
      </c>
      <c r="E283" s="207">
        <v>13.3</v>
      </c>
      <c r="F283" s="185">
        <v>57</v>
      </c>
      <c r="G283" s="185">
        <v>3.5</v>
      </c>
      <c r="H283" s="185" t="s">
        <v>1042</v>
      </c>
      <c r="I283" s="186">
        <v>5832</v>
      </c>
    </row>
    <row r="284" spans="1:9" ht="12.75" customHeight="1">
      <c r="A284" s="214">
        <v>245</v>
      </c>
      <c r="B284" s="181" t="s">
        <v>1043</v>
      </c>
      <c r="C284" s="206">
        <v>2009</v>
      </c>
      <c r="D284" s="185" t="s">
        <v>727</v>
      </c>
      <c r="E284" s="207">
        <v>49.49</v>
      </c>
      <c r="F284" s="185">
        <v>219</v>
      </c>
      <c r="G284" s="185">
        <v>6</v>
      </c>
      <c r="H284" s="185" t="s">
        <v>751</v>
      </c>
      <c r="I284" s="186">
        <v>8784</v>
      </c>
    </row>
    <row r="285" spans="1:9" ht="12.75" customHeight="1">
      <c r="A285" s="214">
        <v>246</v>
      </c>
      <c r="B285" s="181" t="s">
        <v>1044</v>
      </c>
      <c r="C285" s="206">
        <v>1988</v>
      </c>
      <c r="D285" s="185" t="s">
        <v>727</v>
      </c>
      <c r="E285" s="207">
        <v>78.39</v>
      </c>
      <c r="F285" s="185">
        <v>57</v>
      </c>
      <c r="G285" s="185">
        <v>3.5</v>
      </c>
      <c r="H285" s="185" t="s">
        <v>722</v>
      </c>
      <c r="I285" s="186">
        <v>5832</v>
      </c>
    </row>
    <row r="286" spans="1:9" ht="12.75" customHeight="1">
      <c r="A286" s="214">
        <v>247</v>
      </c>
      <c r="B286" s="181" t="s">
        <v>1045</v>
      </c>
      <c r="C286" s="206">
        <v>1970</v>
      </c>
      <c r="D286" s="185" t="s">
        <v>727</v>
      </c>
      <c r="E286" s="207">
        <v>13.93</v>
      </c>
      <c r="F286" s="185">
        <v>57</v>
      </c>
      <c r="G286" s="185">
        <v>3.5</v>
      </c>
      <c r="H286" s="185" t="s">
        <v>722</v>
      </c>
      <c r="I286" s="186">
        <v>5832</v>
      </c>
    </row>
    <row r="287" spans="1:9" ht="12.75" customHeight="1">
      <c r="A287" s="214">
        <v>248</v>
      </c>
      <c r="B287" s="181" t="s">
        <v>1046</v>
      </c>
      <c r="C287" s="206">
        <v>2009</v>
      </c>
      <c r="D287" s="185" t="s">
        <v>727</v>
      </c>
      <c r="E287" s="207">
        <v>27.68</v>
      </c>
      <c r="F287" s="185">
        <v>219</v>
      </c>
      <c r="G287" s="185">
        <v>6</v>
      </c>
      <c r="H287" s="185" t="s">
        <v>751</v>
      </c>
      <c r="I287" s="186">
        <v>8784</v>
      </c>
    </row>
    <row r="288" spans="1:9" ht="12.75" customHeight="1">
      <c r="A288" s="214">
        <v>249</v>
      </c>
      <c r="B288" s="181" t="s">
        <v>1047</v>
      </c>
      <c r="C288" s="206">
        <v>1970</v>
      </c>
      <c r="D288" s="185" t="s">
        <v>727</v>
      </c>
      <c r="E288" s="207">
        <v>6.6</v>
      </c>
      <c r="F288" s="185">
        <v>57</v>
      </c>
      <c r="G288" s="185">
        <v>3.5</v>
      </c>
      <c r="H288" s="185" t="s">
        <v>722</v>
      </c>
      <c r="I288" s="186">
        <v>5832</v>
      </c>
    </row>
    <row r="289" spans="1:9" ht="12.75" customHeight="1">
      <c r="A289" s="214">
        <v>250</v>
      </c>
      <c r="B289" s="181" t="s">
        <v>1048</v>
      </c>
      <c r="C289" s="206">
        <v>2009</v>
      </c>
      <c r="D289" s="185" t="s">
        <v>727</v>
      </c>
      <c r="E289" s="207">
        <v>17.74</v>
      </c>
      <c r="F289" s="185">
        <v>133</v>
      </c>
      <c r="G289" s="185">
        <v>4</v>
      </c>
      <c r="H289" s="185" t="s">
        <v>751</v>
      </c>
      <c r="I289" s="186">
        <v>8784</v>
      </c>
    </row>
    <row r="290" spans="1:9" ht="12.75" customHeight="1">
      <c r="A290" s="214">
        <v>251</v>
      </c>
      <c r="B290" s="181" t="s">
        <v>1049</v>
      </c>
      <c r="C290" s="206">
        <v>2009</v>
      </c>
      <c r="D290" s="185" t="s">
        <v>727</v>
      </c>
      <c r="E290" s="207">
        <v>10.42</v>
      </c>
      <c r="F290" s="185">
        <v>57</v>
      </c>
      <c r="G290" s="185">
        <v>3.5</v>
      </c>
      <c r="H290" s="185" t="s">
        <v>751</v>
      </c>
      <c r="I290" s="186">
        <v>5832</v>
      </c>
    </row>
    <row r="291" spans="1:9" s="162" customFormat="1" ht="12.75" customHeight="1">
      <c r="A291" s="214">
        <v>252</v>
      </c>
      <c r="B291" s="181" t="s">
        <v>1050</v>
      </c>
      <c r="C291" s="206">
        <v>2014</v>
      </c>
      <c r="D291" s="185" t="s">
        <v>727</v>
      </c>
      <c r="E291" s="207">
        <v>31.73</v>
      </c>
      <c r="F291" s="185">
        <v>133</v>
      </c>
      <c r="G291" s="185">
        <v>4</v>
      </c>
      <c r="H291" s="185" t="s">
        <v>751</v>
      </c>
      <c r="I291" s="186">
        <v>8784</v>
      </c>
    </row>
    <row r="292" spans="1:9" s="162" customFormat="1" ht="12.75" customHeight="1">
      <c r="A292" s="214">
        <v>253</v>
      </c>
      <c r="B292" s="181" t="s">
        <v>1051</v>
      </c>
      <c r="C292" s="206">
        <v>2009</v>
      </c>
      <c r="D292" s="185" t="s">
        <v>727</v>
      </c>
      <c r="E292" s="207">
        <v>19.1</v>
      </c>
      <c r="F292" s="185">
        <v>45</v>
      </c>
      <c r="G292" s="185">
        <v>2.5</v>
      </c>
      <c r="H292" s="185" t="s">
        <v>751</v>
      </c>
      <c r="I292" s="186">
        <v>5832</v>
      </c>
    </row>
    <row r="293" spans="1:9" ht="12.75" customHeight="1">
      <c r="A293" s="214">
        <v>254</v>
      </c>
      <c r="B293" s="181" t="s">
        <v>1052</v>
      </c>
      <c r="C293" s="206">
        <v>2009</v>
      </c>
      <c r="D293" s="185" t="s">
        <v>727</v>
      </c>
      <c r="E293" s="207">
        <v>36.27</v>
      </c>
      <c r="F293" s="185">
        <v>45</v>
      </c>
      <c r="G293" s="185">
        <v>2.5</v>
      </c>
      <c r="H293" s="185" t="s">
        <v>751</v>
      </c>
      <c r="I293" s="186">
        <v>5832</v>
      </c>
    </row>
    <row r="294" spans="1:9" ht="12.75" customHeight="1">
      <c r="A294" s="214">
        <v>255</v>
      </c>
      <c r="B294" s="181" t="s">
        <v>1053</v>
      </c>
      <c r="C294" s="206">
        <v>2010</v>
      </c>
      <c r="D294" s="185" t="s">
        <v>727</v>
      </c>
      <c r="E294" s="207">
        <v>31.9</v>
      </c>
      <c r="F294" s="185">
        <v>89</v>
      </c>
      <c r="G294" s="185">
        <v>3.5</v>
      </c>
      <c r="H294" s="185" t="s">
        <v>751</v>
      </c>
      <c r="I294" s="186">
        <v>8784</v>
      </c>
    </row>
    <row r="295" spans="1:9" ht="12.75" customHeight="1">
      <c r="A295" s="214">
        <v>256</v>
      </c>
      <c r="B295" s="181" t="s">
        <v>1054</v>
      </c>
      <c r="C295" s="206">
        <v>2010</v>
      </c>
      <c r="D295" s="185" t="s">
        <v>727</v>
      </c>
      <c r="E295" s="207">
        <v>72.16</v>
      </c>
      <c r="F295" s="185">
        <v>89</v>
      </c>
      <c r="G295" s="185">
        <v>3.5</v>
      </c>
      <c r="H295" s="185" t="s">
        <v>751</v>
      </c>
      <c r="I295" s="186">
        <v>8784</v>
      </c>
    </row>
    <row r="296" spans="1:9" ht="12.75" customHeight="1">
      <c r="A296" s="214">
        <v>257</v>
      </c>
      <c r="B296" s="181" t="s">
        <v>1055</v>
      </c>
      <c r="C296" s="206">
        <v>2009</v>
      </c>
      <c r="D296" s="185" t="s">
        <v>727</v>
      </c>
      <c r="E296" s="207">
        <v>16.79</v>
      </c>
      <c r="F296" s="185">
        <v>159</v>
      </c>
      <c r="G296" s="185">
        <v>4.5</v>
      </c>
      <c r="H296" s="185" t="s">
        <v>751</v>
      </c>
      <c r="I296" s="186">
        <v>5832</v>
      </c>
    </row>
    <row r="297" spans="1:9" ht="12.75" customHeight="1">
      <c r="A297" s="214">
        <v>258</v>
      </c>
      <c r="B297" s="181" t="s">
        <v>1056</v>
      </c>
      <c r="C297" s="206">
        <v>1990</v>
      </c>
      <c r="D297" s="185" t="s">
        <v>727</v>
      </c>
      <c r="E297" s="207">
        <v>4.7</v>
      </c>
      <c r="F297" s="185">
        <v>57</v>
      </c>
      <c r="G297" s="185">
        <v>3.5</v>
      </c>
      <c r="H297" s="185" t="s">
        <v>722</v>
      </c>
      <c r="I297" s="186">
        <v>5832</v>
      </c>
    </row>
    <row r="298" spans="1:9" ht="12.75" customHeight="1">
      <c r="A298" s="214">
        <v>259</v>
      </c>
      <c r="B298" s="181" t="s">
        <v>1057</v>
      </c>
      <c r="C298" s="206">
        <v>2009</v>
      </c>
      <c r="D298" s="185" t="s">
        <v>727</v>
      </c>
      <c r="E298" s="207">
        <v>43.5</v>
      </c>
      <c r="F298" s="185">
        <v>159</v>
      </c>
      <c r="G298" s="185">
        <v>4.5</v>
      </c>
      <c r="H298" s="185" t="s">
        <v>751</v>
      </c>
      <c r="I298" s="186">
        <v>5832</v>
      </c>
    </row>
    <row r="299" spans="1:9" ht="12.75" customHeight="1">
      <c r="A299" s="214">
        <v>260</v>
      </c>
      <c r="B299" s="181" t="s">
        <v>1058</v>
      </c>
      <c r="C299" s="206">
        <v>1970</v>
      </c>
      <c r="D299" s="185" t="s">
        <v>727</v>
      </c>
      <c r="E299" s="207">
        <v>38.38</v>
      </c>
      <c r="F299" s="185">
        <v>57</v>
      </c>
      <c r="G299" s="185">
        <v>3.5</v>
      </c>
      <c r="H299" s="185" t="s">
        <v>722</v>
      </c>
      <c r="I299" s="186">
        <v>5832</v>
      </c>
    </row>
    <row r="300" spans="1:9" ht="12.75" customHeight="1">
      <c r="A300" s="214">
        <v>261</v>
      </c>
      <c r="B300" s="181" t="s">
        <v>1059</v>
      </c>
      <c r="C300" s="206">
        <v>2008</v>
      </c>
      <c r="D300" s="185" t="s">
        <v>727</v>
      </c>
      <c r="E300" s="207">
        <v>50</v>
      </c>
      <c r="F300" s="185">
        <v>159</v>
      </c>
      <c r="G300" s="185">
        <v>4.5</v>
      </c>
      <c r="H300" s="185" t="s">
        <v>1060</v>
      </c>
      <c r="I300" s="186">
        <v>5832</v>
      </c>
    </row>
    <row r="301" spans="1:9" ht="12.75" customHeight="1">
      <c r="A301" s="214">
        <v>262</v>
      </c>
      <c r="B301" s="181" t="s">
        <v>1061</v>
      </c>
      <c r="C301" s="206">
        <v>2010</v>
      </c>
      <c r="D301" s="185" t="s">
        <v>727</v>
      </c>
      <c r="E301" s="207">
        <v>6.43</v>
      </c>
      <c r="F301" s="185">
        <v>108</v>
      </c>
      <c r="G301" s="185">
        <v>4</v>
      </c>
      <c r="H301" s="185" t="s">
        <v>722</v>
      </c>
      <c r="I301" s="186">
        <v>5832</v>
      </c>
    </row>
    <row r="302" spans="1:9" ht="12.75" customHeight="1">
      <c r="A302" s="214">
        <v>263</v>
      </c>
      <c r="B302" s="181" t="s">
        <v>1062</v>
      </c>
      <c r="C302" s="206">
        <v>2010</v>
      </c>
      <c r="D302" s="185" t="s">
        <v>727</v>
      </c>
      <c r="E302" s="207">
        <v>5.3</v>
      </c>
      <c r="F302" s="185">
        <v>133</v>
      </c>
      <c r="G302" s="185">
        <v>4</v>
      </c>
      <c r="H302" s="185" t="s">
        <v>722</v>
      </c>
      <c r="I302" s="186">
        <v>5832</v>
      </c>
    </row>
    <row r="303" spans="1:9" ht="12.75" customHeight="1">
      <c r="A303" s="214">
        <v>264</v>
      </c>
      <c r="B303" s="181" t="s">
        <v>1063</v>
      </c>
      <c r="C303" s="206">
        <v>2010</v>
      </c>
      <c r="D303" s="185" t="s">
        <v>727</v>
      </c>
      <c r="E303" s="207">
        <v>7.86</v>
      </c>
      <c r="F303" s="185">
        <v>89</v>
      </c>
      <c r="G303" s="185">
        <v>3.5</v>
      </c>
      <c r="H303" s="185" t="s">
        <v>722</v>
      </c>
      <c r="I303" s="186">
        <v>5832</v>
      </c>
    </row>
    <row r="304" spans="1:9" ht="12.75" customHeight="1">
      <c r="A304" s="214">
        <v>265</v>
      </c>
      <c r="B304" s="181" t="s">
        <v>1064</v>
      </c>
      <c r="C304" s="206">
        <v>2010</v>
      </c>
      <c r="D304" s="185" t="s">
        <v>727</v>
      </c>
      <c r="E304" s="207">
        <v>46.83</v>
      </c>
      <c r="F304" s="185">
        <v>133</v>
      </c>
      <c r="G304" s="185">
        <v>4</v>
      </c>
      <c r="H304" s="185" t="s">
        <v>722</v>
      </c>
      <c r="I304" s="186">
        <v>5832</v>
      </c>
    </row>
    <row r="305" spans="1:9" ht="12.75" customHeight="1">
      <c r="A305" s="214">
        <v>266</v>
      </c>
      <c r="B305" s="181" t="s">
        <v>1065</v>
      </c>
      <c r="C305" s="206">
        <v>2010</v>
      </c>
      <c r="D305" s="185" t="s">
        <v>727</v>
      </c>
      <c r="E305" s="207">
        <v>9.11</v>
      </c>
      <c r="F305" s="185">
        <v>57</v>
      </c>
      <c r="G305" s="185">
        <v>3.5</v>
      </c>
      <c r="H305" s="185" t="s">
        <v>722</v>
      </c>
      <c r="I305" s="186">
        <v>5832</v>
      </c>
    </row>
    <row r="306" spans="1:9" ht="12.75" customHeight="1">
      <c r="A306" s="214">
        <v>267</v>
      </c>
      <c r="B306" s="181" t="s">
        <v>40</v>
      </c>
      <c r="C306" s="206">
        <v>2010</v>
      </c>
      <c r="D306" s="185" t="s">
        <v>727</v>
      </c>
      <c r="E306" s="207">
        <v>22.53</v>
      </c>
      <c r="F306" s="185">
        <v>133</v>
      </c>
      <c r="G306" s="185">
        <v>4</v>
      </c>
      <c r="H306" s="185" t="s">
        <v>722</v>
      </c>
      <c r="I306" s="186">
        <v>5832</v>
      </c>
    </row>
    <row r="307" spans="1:9" ht="12.75" customHeight="1">
      <c r="A307" s="214">
        <v>268</v>
      </c>
      <c r="B307" s="181" t="s">
        <v>41</v>
      </c>
      <c r="C307" s="206">
        <v>2010</v>
      </c>
      <c r="D307" s="185" t="s">
        <v>727</v>
      </c>
      <c r="E307" s="207">
        <v>28.85</v>
      </c>
      <c r="F307" s="185">
        <v>133</v>
      </c>
      <c r="G307" s="185">
        <v>4</v>
      </c>
      <c r="H307" s="185" t="s">
        <v>722</v>
      </c>
      <c r="I307" s="186">
        <v>5832</v>
      </c>
    </row>
    <row r="308" spans="1:9" ht="12.75" customHeight="1">
      <c r="A308" s="214">
        <v>269</v>
      </c>
      <c r="B308" s="181" t="s">
        <v>42</v>
      </c>
      <c r="C308" s="206">
        <v>2010</v>
      </c>
      <c r="D308" s="185" t="s">
        <v>727</v>
      </c>
      <c r="E308" s="207">
        <v>23.4</v>
      </c>
      <c r="F308" s="185">
        <v>133</v>
      </c>
      <c r="G308" s="185">
        <v>4</v>
      </c>
      <c r="H308" s="185" t="s">
        <v>722</v>
      </c>
      <c r="I308" s="186">
        <v>5832</v>
      </c>
    </row>
    <row r="309" spans="1:9" ht="12.75" customHeight="1">
      <c r="A309" s="214">
        <v>270</v>
      </c>
      <c r="B309" s="181" t="s">
        <v>43</v>
      </c>
      <c r="C309" s="206">
        <v>2011</v>
      </c>
      <c r="D309" s="185" t="s">
        <v>727</v>
      </c>
      <c r="E309" s="207">
        <v>106.5</v>
      </c>
      <c r="F309" s="185">
        <v>45</v>
      </c>
      <c r="G309" s="185">
        <v>2.5</v>
      </c>
      <c r="H309" s="185" t="s">
        <v>751</v>
      </c>
      <c r="I309" s="186">
        <v>5832</v>
      </c>
    </row>
    <row r="310" spans="1:9" ht="24.75" customHeight="1">
      <c r="A310" s="214"/>
      <c r="B310" s="595" t="s">
        <v>44</v>
      </c>
      <c r="C310" s="596"/>
      <c r="D310" s="597"/>
      <c r="E310" s="251">
        <f>SUM(E36:E309)</f>
        <v>8537.070000000007</v>
      </c>
      <c r="F310" s="185"/>
      <c r="G310" s="185"/>
      <c r="H310" s="185"/>
      <c r="I310" s="186"/>
    </row>
    <row r="311" spans="1:9" ht="12.75" customHeight="1">
      <c r="A311" s="214"/>
      <c r="B311" s="252" t="s">
        <v>45</v>
      </c>
      <c r="C311" s="206"/>
      <c r="D311" s="185"/>
      <c r="E311" s="207"/>
      <c r="F311" s="185"/>
      <c r="G311" s="185"/>
      <c r="H311" s="185"/>
      <c r="I311" s="186"/>
    </row>
    <row r="312" spans="1:9" s="508" customFormat="1" ht="24.75" customHeight="1">
      <c r="A312" s="350">
        <v>271</v>
      </c>
      <c r="B312" s="351" t="s">
        <v>46</v>
      </c>
      <c r="C312" s="229">
        <v>2019</v>
      </c>
      <c r="D312" s="229" t="s">
        <v>727</v>
      </c>
      <c r="E312" s="230">
        <v>16.7</v>
      </c>
      <c r="F312" s="229">
        <v>108</v>
      </c>
      <c r="G312" s="229">
        <v>4</v>
      </c>
      <c r="H312" s="229" t="s">
        <v>751</v>
      </c>
      <c r="I312" s="231">
        <v>5832</v>
      </c>
    </row>
    <row r="313" spans="1:9" s="232" customFormat="1" ht="12.75" customHeight="1">
      <c r="A313" s="350">
        <v>272</v>
      </c>
      <c r="B313" s="227" t="s">
        <v>47</v>
      </c>
      <c r="C313" s="228">
        <v>2010</v>
      </c>
      <c r="D313" s="229" t="s">
        <v>727</v>
      </c>
      <c r="E313" s="230">
        <v>45.85</v>
      </c>
      <c r="F313" s="229">
        <v>89</v>
      </c>
      <c r="G313" s="229">
        <v>3.5</v>
      </c>
      <c r="H313" s="229" t="s">
        <v>722</v>
      </c>
      <c r="I313" s="231">
        <v>5832</v>
      </c>
    </row>
    <row r="314" spans="1:9" s="232" customFormat="1" ht="12.75" customHeight="1">
      <c r="A314" s="350">
        <v>273</v>
      </c>
      <c r="B314" s="233" t="s">
        <v>1066</v>
      </c>
      <c r="C314" s="228">
        <v>2010</v>
      </c>
      <c r="D314" s="229" t="s">
        <v>727</v>
      </c>
      <c r="E314" s="230">
        <v>37.57</v>
      </c>
      <c r="F314" s="229">
        <v>76</v>
      </c>
      <c r="G314" s="229">
        <v>3.5</v>
      </c>
      <c r="H314" s="229" t="s">
        <v>722</v>
      </c>
      <c r="I314" s="231">
        <v>5832</v>
      </c>
    </row>
    <row r="315" spans="1:9" s="232" customFormat="1" ht="12.75" customHeight="1">
      <c r="A315" s="350">
        <v>274</v>
      </c>
      <c r="B315" s="227" t="s">
        <v>1067</v>
      </c>
      <c r="C315" s="228">
        <v>2010</v>
      </c>
      <c r="D315" s="229" t="s">
        <v>727</v>
      </c>
      <c r="E315" s="230">
        <v>23.05</v>
      </c>
      <c r="F315" s="229">
        <v>57</v>
      </c>
      <c r="G315" s="229">
        <v>3.5</v>
      </c>
      <c r="H315" s="229" t="s">
        <v>722</v>
      </c>
      <c r="I315" s="231">
        <v>5832</v>
      </c>
    </row>
    <row r="316" spans="1:9" s="232" customFormat="1" ht="12.75" customHeight="1">
      <c r="A316" s="350">
        <v>275</v>
      </c>
      <c r="B316" s="227" t="s">
        <v>1068</v>
      </c>
      <c r="C316" s="228">
        <v>2010</v>
      </c>
      <c r="D316" s="229" t="s">
        <v>727</v>
      </c>
      <c r="E316" s="230">
        <v>34.66</v>
      </c>
      <c r="F316" s="229">
        <v>57</v>
      </c>
      <c r="G316" s="229">
        <v>3.5</v>
      </c>
      <c r="H316" s="229" t="s">
        <v>722</v>
      </c>
      <c r="I316" s="231">
        <v>5832</v>
      </c>
    </row>
    <row r="317" spans="1:9" s="232" customFormat="1" ht="12.75" customHeight="1" thickBot="1">
      <c r="A317" s="350">
        <v>276</v>
      </c>
      <c r="B317" s="227" t="s">
        <v>48</v>
      </c>
      <c r="C317" s="228">
        <v>2010</v>
      </c>
      <c r="D317" s="229" t="s">
        <v>727</v>
      </c>
      <c r="E317" s="230">
        <v>4.14</v>
      </c>
      <c r="F317" s="229">
        <v>57</v>
      </c>
      <c r="G317" s="229">
        <v>3.5</v>
      </c>
      <c r="H317" s="229" t="s">
        <v>722</v>
      </c>
      <c r="I317" s="231">
        <v>5832</v>
      </c>
    </row>
    <row r="318" spans="1:9" ht="18" customHeight="1" thickBot="1">
      <c r="A318" s="234"/>
      <c r="B318" s="195" t="s">
        <v>1069</v>
      </c>
      <c r="C318" s="235"/>
      <c r="D318" s="236"/>
      <c r="E318" s="237">
        <f>SUM(E310:E317)</f>
        <v>8699.040000000006</v>
      </c>
      <c r="F318" s="235"/>
      <c r="G318" s="235"/>
      <c r="H318" s="236"/>
      <c r="I318" s="253"/>
    </row>
    <row r="319" spans="1:9" ht="37.5" customHeight="1" thickBot="1">
      <c r="A319" s="234"/>
      <c r="B319" s="195" t="s">
        <v>173</v>
      </c>
      <c r="C319" s="235"/>
      <c r="D319" s="236"/>
      <c r="E319" s="237">
        <f>E15+E34+E310</f>
        <v>9399.970000000007</v>
      </c>
      <c r="F319" s="235"/>
      <c r="G319" s="235"/>
      <c r="H319" s="236"/>
      <c r="I319" s="253"/>
    </row>
    <row r="320" spans="1:9" ht="12.75" customHeight="1" thickBot="1">
      <c r="A320" s="234"/>
      <c r="B320" s="195" t="s">
        <v>44</v>
      </c>
      <c r="C320" s="235"/>
      <c r="D320" s="236"/>
      <c r="E320" s="237">
        <f>E15+E34+E318</f>
        <v>9561.940000000006</v>
      </c>
      <c r="F320" s="235"/>
      <c r="G320" s="235"/>
      <c r="H320" s="236"/>
      <c r="I320" s="253"/>
    </row>
    <row r="321" spans="1:9" ht="19.5" customHeight="1">
      <c r="A321" s="238"/>
      <c r="C321" s="240"/>
      <c r="D321" s="241"/>
      <c r="E321" s="242"/>
      <c r="F321" s="241"/>
      <c r="G321" s="241"/>
      <c r="H321" s="241"/>
      <c r="I321" s="241"/>
    </row>
    <row r="322" ht="19.5" customHeight="1">
      <c r="B322" s="239"/>
    </row>
    <row r="325" ht="24.75" customHeight="1">
      <c r="H325" s="244"/>
    </row>
  </sheetData>
  <sheetProtection/>
  <mergeCells count="7">
    <mergeCell ref="B310:D310"/>
    <mergeCell ref="A9:I9"/>
    <mergeCell ref="A10:I10"/>
    <mergeCell ref="A5:I5"/>
    <mergeCell ref="A6:I6"/>
    <mergeCell ref="A7:I7"/>
    <mergeCell ref="A8:I8"/>
  </mergeCells>
  <printOptions/>
  <pageMargins left="0.77" right="0.16" top="0.55" bottom="0.5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S183"/>
  <sheetViews>
    <sheetView zoomScale="70" zoomScaleNormal="70" zoomScaleSheetLayoutView="100" zoomScalePageLayoutView="0" workbookViewId="0" topLeftCell="AM1">
      <selection activeCell="A2" sqref="A2:J2"/>
    </sheetView>
  </sheetViews>
  <sheetFormatPr defaultColWidth="9.140625" defaultRowHeight="12.75"/>
  <cols>
    <col min="1" max="1" width="10.7109375" style="0" customWidth="1"/>
    <col min="16" max="16" width="9.28125" style="0" customWidth="1"/>
  </cols>
  <sheetData>
    <row r="5" spans="2:85" ht="26.25">
      <c r="B5" s="304"/>
      <c r="CG5" s="304"/>
    </row>
    <row r="6" spans="2:85" ht="25.5">
      <c r="B6" s="306"/>
      <c r="CG6" s="306"/>
    </row>
    <row r="7" spans="2:85" ht="25.5">
      <c r="B7" s="306"/>
      <c r="CG7" s="306"/>
    </row>
    <row r="8" spans="2:85" ht="25.5">
      <c r="B8" s="306"/>
      <c r="CG8" s="306"/>
    </row>
    <row r="9" spans="2:85" ht="25.5">
      <c r="B9" s="306"/>
      <c r="CG9" s="306"/>
    </row>
    <row r="11" ht="18">
      <c r="B11" s="308"/>
    </row>
    <row r="12" spans="85:86" ht="15.75">
      <c r="CG12" s="309"/>
      <c r="CH12" s="309"/>
    </row>
    <row r="17" spans="80:83" ht="12.75" customHeight="1">
      <c r="CB17" s="310"/>
      <c r="CC17" s="310"/>
      <c r="CD17" s="312"/>
      <c r="CE17" s="312"/>
    </row>
    <row r="18" spans="28:81" ht="33.75">
      <c r="AB18" s="559" t="s">
        <v>548</v>
      </c>
      <c r="AI18" s="305" t="s">
        <v>97</v>
      </c>
      <c r="CB18" s="309"/>
      <c r="CC18" s="309"/>
    </row>
    <row r="19" spans="28:36" ht="30">
      <c r="AB19" s="559" t="s">
        <v>1147</v>
      </c>
      <c r="AJ19" s="307" t="s">
        <v>98</v>
      </c>
    </row>
    <row r="20" spans="28:54" ht="30">
      <c r="AB20" s="559"/>
      <c r="AM20" s="307" t="s">
        <v>99</v>
      </c>
      <c r="BB20" s="254" t="s">
        <v>100</v>
      </c>
    </row>
    <row r="21" spans="28:83" ht="30">
      <c r="AB21" s="559" t="s">
        <v>1152</v>
      </c>
      <c r="AN21" s="499" t="s">
        <v>1160</v>
      </c>
      <c r="BA21" s="254" t="s">
        <v>101</v>
      </c>
      <c r="CB21" s="309"/>
      <c r="CC21" s="309"/>
      <c r="CD21" s="309"/>
      <c r="CE21" s="309"/>
    </row>
    <row r="22" spans="49:69" ht="26.25">
      <c r="AW22" s="302" t="s">
        <v>102</v>
      </c>
      <c r="AY22" s="257" t="s">
        <v>103</v>
      </c>
      <c r="BA22" s="257" t="s">
        <v>104</v>
      </c>
      <c r="BB22" s="302" t="s">
        <v>105</v>
      </c>
      <c r="BC22" s="313" t="s">
        <v>106</v>
      </c>
      <c r="BD22" s="302" t="s">
        <v>107</v>
      </c>
      <c r="BQ22" s="310"/>
    </row>
    <row r="23" spans="50:69" ht="12.75" customHeight="1">
      <c r="AX23" s="605" t="s">
        <v>108</v>
      </c>
      <c r="AY23" s="589"/>
      <c r="AZ23" s="254" t="s">
        <v>109</v>
      </c>
      <c r="BA23" s="606"/>
      <c r="BB23" s="607"/>
      <c r="BE23" s="254" t="s">
        <v>110</v>
      </c>
      <c r="BG23" s="315" t="s">
        <v>111</v>
      </c>
      <c r="BQ23" s="309"/>
    </row>
    <row r="24" ht="12.75">
      <c r="AV24" s="254" t="s">
        <v>112</v>
      </c>
    </row>
    <row r="25" spans="48:58" ht="12.75">
      <c r="AV25" s="254" t="s">
        <v>113</v>
      </c>
      <c r="AZ25" s="608" t="s">
        <v>114</v>
      </c>
      <c r="BA25" s="609"/>
      <c r="BB25" s="254"/>
      <c r="BC25" s="254" t="s">
        <v>115</v>
      </c>
      <c r="BD25" s="254" t="s">
        <v>116</v>
      </c>
      <c r="BF25" s="254" t="s">
        <v>86</v>
      </c>
    </row>
    <row r="26" spans="49:69" ht="15.75">
      <c r="AW26" s="257"/>
      <c r="BB26" s="301" t="s">
        <v>117</v>
      </c>
      <c r="BQ26" s="309"/>
    </row>
    <row r="27" spans="50:60" ht="12.75">
      <c r="AX27" s="302" t="s">
        <v>118</v>
      </c>
      <c r="BF27" s="254" t="s">
        <v>119</v>
      </c>
      <c r="BH27" s="254" t="s">
        <v>120</v>
      </c>
    </row>
    <row r="28" spans="51:53" ht="12.75">
      <c r="AY28" s="254" t="s">
        <v>121</v>
      </c>
      <c r="BA28" s="254" t="s">
        <v>122</v>
      </c>
    </row>
    <row r="29" spans="50:60" ht="12.75">
      <c r="AX29" s="254" t="s">
        <v>123</v>
      </c>
      <c r="BH29" s="316" t="s">
        <v>124</v>
      </c>
    </row>
    <row r="30" ht="12.75">
      <c r="AZ30" s="254" t="s">
        <v>86</v>
      </c>
    </row>
    <row r="31" spans="49:50" ht="12.75">
      <c r="AW31" s="257"/>
      <c r="AX31" s="255" t="s">
        <v>125</v>
      </c>
    </row>
    <row r="32" spans="55:60" ht="12.75">
      <c r="BC32" s="254" t="s">
        <v>126</v>
      </c>
      <c r="BF32" s="254" t="s">
        <v>127</v>
      </c>
      <c r="BH32" s="254" t="s">
        <v>128</v>
      </c>
    </row>
    <row r="33" spans="50:60" ht="12.75">
      <c r="AX33" s="254" t="s">
        <v>86</v>
      </c>
      <c r="BH33" s="316" t="s">
        <v>129</v>
      </c>
    </row>
    <row r="34" ht="12.75">
      <c r="AV34" s="254" t="s">
        <v>130</v>
      </c>
    </row>
    <row r="35" spans="50:53" ht="12.75">
      <c r="AX35" s="254" t="s">
        <v>131</v>
      </c>
      <c r="BA35" s="257" t="s">
        <v>70</v>
      </c>
    </row>
    <row r="36" ht="12.75">
      <c r="BH36" s="254" t="s">
        <v>132</v>
      </c>
    </row>
    <row r="37" spans="52:60" ht="12.75">
      <c r="AZ37" s="254" t="s">
        <v>71</v>
      </c>
      <c r="BB37" s="254"/>
      <c r="BC37" s="254" t="s">
        <v>133</v>
      </c>
      <c r="BH37" s="316" t="s">
        <v>134</v>
      </c>
    </row>
    <row r="38" spans="49:52" ht="12.75">
      <c r="AW38" s="257"/>
      <c r="AX38" s="302" t="s">
        <v>135</v>
      </c>
      <c r="AZ38" s="254" t="s">
        <v>72</v>
      </c>
    </row>
    <row r="39" spans="53:63" ht="12.75">
      <c r="BA39" s="257" t="s">
        <v>73</v>
      </c>
      <c r="BB39" s="257"/>
      <c r="BF39" s="254" t="s">
        <v>136</v>
      </c>
      <c r="BK39" s="255" t="s">
        <v>137</v>
      </c>
    </row>
    <row r="40" ht="12.75">
      <c r="AW40" s="254" t="s">
        <v>138</v>
      </c>
    </row>
    <row r="41" spans="54:60" ht="12.75">
      <c r="BB41" s="254" t="s">
        <v>74</v>
      </c>
      <c r="BF41" s="254" t="s">
        <v>139</v>
      </c>
      <c r="BH41" s="254" t="s">
        <v>140</v>
      </c>
    </row>
    <row r="42" spans="26:75" ht="12.75">
      <c r="Z42" s="254"/>
      <c r="BA42" s="300" t="s">
        <v>75</v>
      </c>
      <c r="BJ42" s="254" t="s">
        <v>141</v>
      </c>
      <c r="BW42" s="254" t="s">
        <v>142</v>
      </c>
    </row>
    <row r="43" spans="51:60" ht="12.75">
      <c r="AY43" s="301" t="s">
        <v>76</v>
      </c>
      <c r="BB43" s="254"/>
      <c r="BF43" s="317"/>
      <c r="BH43" s="316" t="s">
        <v>143</v>
      </c>
    </row>
    <row r="44" spans="26:55" ht="12.75">
      <c r="Z44" s="302"/>
      <c r="AX44" s="254"/>
      <c r="BC44" s="254" t="s">
        <v>144</v>
      </c>
    </row>
    <row r="45" spans="60:62" ht="12.75">
      <c r="BH45" s="254" t="s">
        <v>145</v>
      </c>
      <c r="BJ45" s="254" t="s">
        <v>146</v>
      </c>
    </row>
    <row r="46" spans="52:58" ht="12.75">
      <c r="AZ46" s="254" t="s">
        <v>77</v>
      </c>
      <c r="BE46" s="318" t="s">
        <v>147</v>
      </c>
      <c r="BF46" s="319"/>
    </row>
    <row r="47" spans="27:74" ht="12.75">
      <c r="AA47" s="254" t="s">
        <v>148</v>
      </c>
      <c r="AZ47" s="254" t="s">
        <v>78</v>
      </c>
      <c r="BF47" s="317"/>
      <c r="BH47" s="316" t="s">
        <v>149</v>
      </c>
      <c r="BJ47" s="254" t="s">
        <v>150</v>
      </c>
      <c r="BN47" s="255"/>
      <c r="BV47" s="302" t="s">
        <v>151</v>
      </c>
    </row>
    <row r="48" spans="53:60" ht="12.75">
      <c r="BA48" s="257" t="s">
        <v>79</v>
      </c>
      <c r="BB48" s="254" t="s">
        <v>80</v>
      </c>
      <c r="BH48" s="254" t="s">
        <v>152</v>
      </c>
    </row>
    <row r="49" spans="58:63" ht="12.75">
      <c r="BF49" s="317"/>
      <c r="BH49" s="316" t="s">
        <v>153</v>
      </c>
      <c r="BK49" s="302" t="s">
        <v>154</v>
      </c>
    </row>
    <row r="50" spans="52:76" ht="12.75">
      <c r="AZ50" s="254" t="s">
        <v>81</v>
      </c>
      <c r="BB50" s="254"/>
      <c r="BX50" s="254" t="s">
        <v>155</v>
      </c>
    </row>
    <row r="51" spans="58:74" ht="12.75">
      <c r="BF51" s="254" t="s">
        <v>156</v>
      </c>
      <c r="BH51" s="254" t="s">
        <v>157</v>
      </c>
      <c r="BM51" s="254" t="s">
        <v>158</v>
      </c>
      <c r="BV51" s="254" t="s">
        <v>159</v>
      </c>
    </row>
    <row r="52" spans="58:76" ht="12.75">
      <c r="BF52" s="254" t="s">
        <v>160</v>
      </c>
      <c r="BG52" s="302" t="s">
        <v>161</v>
      </c>
      <c r="BX52" s="254" t="s">
        <v>162</v>
      </c>
    </row>
    <row r="53" spans="13:53" ht="12.75">
      <c r="M53" s="320"/>
      <c r="AC53" s="254"/>
      <c r="BA53" s="257" t="s">
        <v>82</v>
      </c>
    </row>
    <row r="54" spans="21:66" ht="12.75">
      <c r="U54" s="254" t="s">
        <v>49</v>
      </c>
      <c r="X54" s="254"/>
      <c r="Z54" s="254"/>
      <c r="BK54" s="254" t="s">
        <v>163</v>
      </c>
      <c r="BN54" s="254"/>
    </row>
    <row r="55" spans="23:60" ht="12.75">
      <c r="W55" s="255" t="s">
        <v>50</v>
      </c>
      <c r="Y55" s="254"/>
      <c r="AC55" s="254"/>
      <c r="BH55" s="254" t="s">
        <v>164</v>
      </c>
    </row>
    <row r="56" spans="21:74" ht="12.75">
      <c r="U56" s="256" t="s">
        <v>51</v>
      </c>
      <c r="V56" s="257" t="s">
        <v>52</v>
      </c>
      <c r="W56" s="258"/>
      <c r="BB56" s="254" t="s">
        <v>83</v>
      </c>
      <c r="BG56" s="302" t="s">
        <v>165</v>
      </c>
      <c r="BV56" s="302" t="s">
        <v>166</v>
      </c>
    </row>
    <row r="57" spans="21:64" ht="12.75">
      <c r="U57" s="254" t="s">
        <v>53</v>
      </c>
      <c r="W57" s="254" t="s">
        <v>54</v>
      </c>
      <c r="AC57" s="254" t="s">
        <v>55</v>
      </c>
      <c r="AZ57" s="254" t="s">
        <v>84</v>
      </c>
      <c r="BL57" s="255" t="s">
        <v>167</v>
      </c>
    </row>
    <row r="58" spans="25:76" ht="12.75">
      <c r="Y58" s="258" t="s">
        <v>56</v>
      </c>
      <c r="AA58" s="255" t="s">
        <v>57</v>
      </c>
      <c r="AB58" s="254"/>
      <c r="BB58" s="254" t="s">
        <v>85</v>
      </c>
      <c r="BF58" s="254" t="s">
        <v>168</v>
      </c>
      <c r="BT58" s="301" t="s">
        <v>169</v>
      </c>
      <c r="BX58" s="254" t="s">
        <v>170</v>
      </c>
    </row>
    <row r="59" spans="26:74" ht="12.75">
      <c r="Z59" s="257"/>
      <c r="AB59" s="254"/>
      <c r="BF59" s="254" t="s">
        <v>171</v>
      </c>
      <c r="BG59" s="317"/>
      <c r="BH59" s="254" t="s">
        <v>191</v>
      </c>
      <c r="BK59" s="254" t="s">
        <v>192</v>
      </c>
      <c r="BV59" s="254" t="s">
        <v>193</v>
      </c>
    </row>
    <row r="60" spans="29:76" ht="12.75">
      <c r="AC60" s="255" t="s">
        <v>58</v>
      </c>
      <c r="AZ60" s="254" t="s">
        <v>86</v>
      </c>
      <c r="BH60" s="316" t="s">
        <v>194</v>
      </c>
      <c r="BX60" s="254" t="s">
        <v>195</v>
      </c>
    </row>
    <row r="61" spans="26:66" ht="12.75">
      <c r="Z61" s="254"/>
      <c r="AA61" s="254" t="s">
        <v>59</v>
      </c>
      <c r="AD61" s="254" t="s">
        <v>196</v>
      </c>
      <c r="AZ61" s="254" t="s">
        <v>87</v>
      </c>
      <c r="BN61" s="254" t="s">
        <v>197</v>
      </c>
    </row>
    <row r="62" spans="26:74" ht="12.75">
      <c r="Z62" s="254" t="s">
        <v>60</v>
      </c>
      <c r="BG62" s="317" t="s">
        <v>198</v>
      </c>
      <c r="BH62" s="254" t="s">
        <v>199</v>
      </c>
      <c r="BT62" s="254" t="s">
        <v>200</v>
      </c>
      <c r="BV62" s="302" t="s">
        <v>201</v>
      </c>
    </row>
    <row r="63" spans="29:60" ht="12.75">
      <c r="AC63" s="255" t="s">
        <v>61</v>
      </c>
      <c r="BE63" s="254" t="s">
        <v>202</v>
      </c>
      <c r="BH63" s="316" t="s">
        <v>198</v>
      </c>
    </row>
    <row r="64" spans="25:76" ht="12.75">
      <c r="Y64" s="256"/>
      <c r="BB64" t="s">
        <v>88</v>
      </c>
      <c r="BX64" s="254" t="s">
        <v>203</v>
      </c>
    </row>
    <row r="65" spans="58:75" ht="12.75">
      <c r="BF65" s="254" t="s">
        <v>204</v>
      </c>
      <c r="BH65" s="254" t="s">
        <v>205</v>
      </c>
      <c r="BW65" s="254" t="s">
        <v>206</v>
      </c>
    </row>
    <row r="66" ht="12.75">
      <c r="AB66" s="256" t="s">
        <v>62</v>
      </c>
    </row>
    <row r="67" spans="53:65" ht="12.75">
      <c r="BA67" s="302" t="s">
        <v>89</v>
      </c>
      <c r="BB67" s="254" t="s">
        <v>90</v>
      </c>
      <c r="BG67" s="302" t="s">
        <v>207</v>
      </c>
      <c r="BM67" s="254" t="s">
        <v>208</v>
      </c>
    </row>
    <row r="68" spans="52:67" ht="12.75">
      <c r="AZ68" s="303" t="s">
        <v>91</v>
      </c>
      <c r="BI68">
        <v>257</v>
      </c>
      <c r="BO68" s="254" t="s">
        <v>209</v>
      </c>
    </row>
    <row r="69" spans="51:52" ht="12.75">
      <c r="AY69">
        <v>22.4</v>
      </c>
      <c r="AZ69" s="302"/>
    </row>
    <row r="70" spans="29:67" ht="12.75">
      <c r="AC70" s="254" t="s">
        <v>63</v>
      </c>
      <c r="BF70" s="254" t="s">
        <v>210</v>
      </c>
      <c r="BO70" s="254" t="s">
        <v>211</v>
      </c>
    </row>
    <row r="71" spans="52:60" ht="12.75">
      <c r="AZ71" s="254" t="s">
        <v>92</v>
      </c>
      <c r="BE71" s="254"/>
      <c r="BH71" s="254" t="s">
        <v>212</v>
      </c>
    </row>
    <row r="72" spans="54:75" ht="12.75">
      <c r="BB72" s="254" t="s">
        <v>90</v>
      </c>
      <c r="BW72" s="254" t="s">
        <v>213</v>
      </c>
    </row>
    <row r="73" spans="52:56" ht="12.75">
      <c r="AZ73" s="254"/>
      <c r="BA73" s="302" t="s">
        <v>93</v>
      </c>
      <c r="BD73" s="254" t="s">
        <v>96</v>
      </c>
    </row>
    <row r="74" ht="12.75">
      <c r="AZ74" s="254" t="s">
        <v>94</v>
      </c>
    </row>
    <row r="75" spans="56:80" ht="12.75">
      <c r="BD75" t="s">
        <v>214</v>
      </c>
      <c r="BG75" s="302" t="s">
        <v>95</v>
      </c>
      <c r="CB75" s="301" t="s">
        <v>215</v>
      </c>
    </row>
    <row r="76" spans="29:81" ht="12.75">
      <c r="AC76" s="258" t="s">
        <v>64</v>
      </c>
      <c r="BJ76" s="254" t="s">
        <v>216</v>
      </c>
      <c r="CC76" s="256" t="s">
        <v>217</v>
      </c>
    </row>
    <row r="77" spans="38:56" ht="12.75">
      <c r="AL77" s="254" t="s">
        <v>218</v>
      </c>
      <c r="BA77" s="301" t="s">
        <v>219</v>
      </c>
      <c r="BD77" s="254" t="s">
        <v>220</v>
      </c>
    </row>
    <row r="78" spans="29:62" ht="12.75">
      <c r="AC78" s="255"/>
      <c r="BF78" s="254" t="s">
        <v>221</v>
      </c>
      <c r="BH78" s="254"/>
      <c r="BJ78" s="257"/>
    </row>
    <row r="79" spans="54:74" ht="12.75">
      <c r="BB79" s="254" t="s">
        <v>222</v>
      </c>
      <c r="BE79" s="321"/>
      <c r="BI79" s="254"/>
      <c r="BJ79" s="257" t="s">
        <v>223</v>
      </c>
      <c r="BK79" s="301"/>
      <c r="BL79" s="254" t="s">
        <v>224</v>
      </c>
      <c r="BV79" s="255" t="s">
        <v>225</v>
      </c>
    </row>
    <row r="80" spans="35:77" ht="12.75">
      <c r="AI80" s="254" t="s">
        <v>226</v>
      </c>
      <c r="BH80" s="254" t="s">
        <v>227</v>
      </c>
      <c r="BI80" s="254"/>
      <c r="BK80" s="254" t="s">
        <v>228</v>
      </c>
      <c r="BL80" s="302"/>
      <c r="BM80" s="255" t="s">
        <v>229</v>
      </c>
      <c r="BY80" s="254" t="s">
        <v>230</v>
      </c>
    </row>
    <row r="81" spans="29:61" ht="12.75">
      <c r="AC81" s="255" t="s">
        <v>231</v>
      </c>
      <c r="BG81" s="302" t="s">
        <v>232</v>
      </c>
      <c r="BI81" s="254"/>
    </row>
    <row r="82" spans="32:81" ht="12.75">
      <c r="AF82" s="254" t="s">
        <v>233</v>
      </c>
      <c r="AH82" s="257" t="s">
        <v>234</v>
      </c>
      <c r="BN82" s="254" t="s">
        <v>235</v>
      </c>
      <c r="CC82" s="254" t="s">
        <v>236</v>
      </c>
    </row>
    <row r="83" spans="30:60" ht="12.75">
      <c r="AD83" s="254" t="s">
        <v>237</v>
      </c>
      <c r="AH83" s="254" t="s">
        <v>238</v>
      </c>
      <c r="AJ83" s="255" t="s">
        <v>239</v>
      </c>
      <c r="BH83" s="254"/>
    </row>
    <row r="84" spans="29:75" ht="12.75">
      <c r="AC84" s="255" t="s">
        <v>240</v>
      </c>
      <c r="BW84" s="254" t="s">
        <v>241</v>
      </c>
    </row>
    <row r="85" ht="12.75">
      <c r="AH85" s="254" t="s">
        <v>242</v>
      </c>
    </row>
    <row r="86" spans="27:46" ht="12.75">
      <c r="AA86" s="254" t="s">
        <v>243</v>
      </c>
      <c r="AT86" s="258" t="s">
        <v>244</v>
      </c>
    </row>
    <row r="87" spans="27:31" ht="12.75">
      <c r="AA87" s="254" t="s">
        <v>245</v>
      </c>
      <c r="AE87" t="s">
        <v>246</v>
      </c>
    </row>
    <row r="88" spans="47:66" ht="12.75">
      <c r="AU88" s="257" t="s">
        <v>247</v>
      </c>
      <c r="BL88" s="254"/>
      <c r="BN88" s="254" t="s">
        <v>248</v>
      </c>
    </row>
    <row r="89" spans="30:72" ht="12.75">
      <c r="AD89" s="301" t="s">
        <v>249</v>
      </c>
      <c r="AL89" s="258"/>
      <c r="BH89" s="254" t="s">
        <v>250</v>
      </c>
      <c r="BT89" s="254" t="s">
        <v>251</v>
      </c>
    </row>
    <row r="90" spans="32:73" ht="12.75">
      <c r="AF90" s="254" t="s">
        <v>252</v>
      </c>
      <c r="AH90" s="257" t="s">
        <v>253</v>
      </c>
      <c r="AV90" s="258" t="s">
        <v>254</v>
      </c>
      <c r="BK90" s="254" t="s">
        <v>255</v>
      </c>
      <c r="BR90" s="254" t="s">
        <v>256</v>
      </c>
      <c r="BT90" s="302" t="s">
        <v>257</v>
      </c>
      <c r="BU90" s="317"/>
    </row>
    <row r="91" spans="30:74" ht="12.75">
      <c r="AD91" s="301"/>
      <c r="BI91" s="254"/>
      <c r="BP91" s="316"/>
      <c r="BV91" s="254" t="s">
        <v>258</v>
      </c>
    </row>
    <row r="92" spans="34:97" ht="15.75">
      <c r="AH92" s="254" t="s">
        <v>259</v>
      </c>
      <c r="AK92" s="254" t="s">
        <v>260</v>
      </c>
      <c r="AU92" s="258" t="s">
        <v>261</v>
      </c>
      <c r="BI92" s="302"/>
      <c r="BM92" s="254" t="s">
        <v>262</v>
      </c>
      <c r="BQ92" s="316" t="s">
        <v>263</v>
      </c>
      <c r="BS92" s="254" t="s">
        <v>264</v>
      </c>
      <c r="CS92" s="322"/>
    </row>
    <row r="93" spans="32:92" ht="12.75">
      <c r="AF93" s="301" t="s">
        <v>265</v>
      </c>
      <c r="AG93" s="255" t="s">
        <v>266</v>
      </c>
      <c r="AH93" s="258" t="s">
        <v>267</v>
      </c>
      <c r="AJ93" s="61" t="s">
        <v>268</v>
      </c>
      <c r="AR93" s="258" t="s">
        <v>269</v>
      </c>
      <c r="BF93" t="s">
        <v>270</v>
      </c>
      <c r="BG93" s="302" t="s">
        <v>271</v>
      </c>
      <c r="BR93" s="254" t="s">
        <v>272</v>
      </c>
      <c r="BV93" s="302" t="s">
        <v>273</v>
      </c>
      <c r="CA93" s="302" t="s">
        <v>274</v>
      </c>
      <c r="CC93" s="255" t="s">
        <v>275</v>
      </c>
      <c r="CF93" s="254" t="s">
        <v>276</v>
      </c>
      <c r="CJ93" s="258" t="s">
        <v>277</v>
      </c>
      <c r="CL93" s="254" t="s">
        <v>278</v>
      </c>
      <c r="CN93" s="314" t="s">
        <v>279</v>
      </c>
    </row>
    <row r="94" spans="30:91" ht="12.75">
      <c r="AD94" s="254" t="s">
        <v>280</v>
      </c>
      <c r="AJ94" s="4"/>
      <c r="AL94" s="323" t="s">
        <v>281</v>
      </c>
      <c r="AT94" s="255" t="s">
        <v>282</v>
      </c>
      <c r="BO94" s="254" t="s">
        <v>283</v>
      </c>
      <c r="CD94" s="314" t="s">
        <v>284</v>
      </c>
      <c r="CF94" s="302" t="s">
        <v>285</v>
      </c>
      <c r="CH94" s="257" t="s">
        <v>286</v>
      </c>
      <c r="CI94" s="314" t="s">
        <v>287</v>
      </c>
      <c r="CK94" s="302" t="s">
        <v>288</v>
      </c>
      <c r="CM94" s="257" t="s">
        <v>289</v>
      </c>
    </row>
    <row r="95" spans="26:94" ht="12.75">
      <c r="Z95" s="254" t="s">
        <v>290</v>
      </c>
      <c r="AE95" s="254" t="s">
        <v>291</v>
      </c>
      <c r="AG95" s="254" t="s">
        <v>292</v>
      </c>
      <c r="AJ95" s="4"/>
      <c r="AK95" s="4"/>
      <c r="AL95" s="4"/>
      <c r="BE95" s="258" t="s">
        <v>293</v>
      </c>
      <c r="CP95" s="254" t="s">
        <v>294</v>
      </c>
    </row>
    <row r="96" spans="27:90" ht="12.75">
      <c r="AA96" s="301" t="s">
        <v>295</v>
      </c>
      <c r="AC96" s="254" t="s">
        <v>296</v>
      </c>
      <c r="AJ96" s="324" t="s">
        <v>297</v>
      </c>
      <c r="AK96" s="4"/>
      <c r="AL96" s="4"/>
      <c r="BJ96" s="254"/>
      <c r="BX96" s="254"/>
      <c r="CB96" s="314" t="s">
        <v>298</v>
      </c>
      <c r="CI96" s="314" t="s">
        <v>299</v>
      </c>
      <c r="CJ96" s="314" t="s">
        <v>300</v>
      </c>
      <c r="CL96" s="314" t="s">
        <v>301</v>
      </c>
    </row>
    <row r="97" spans="35:82" ht="12.75">
      <c r="AI97" s="4"/>
      <c r="AJ97" s="4"/>
      <c r="AK97" s="4"/>
      <c r="AL97" s="4"/>
      <c r="BE97" s="254" t="s">
        <v>302</v>
      </c>
      <c r="BJ97" s="254" t="s">
        <v>303</v>
      </c>
      <c r="BO97" s="254" t="s">
        <v>304</v>
      </c>
      <c r="CD97" s="254" t="s">
        <v>305</v>
      </c>
    </row>
    <row r="98" spans="35:83" ht="12.75">
      <c r="AI98" s="4"/>
      <c r="AJ98" s="4"/>
      <c r="AK98" s="4"/>
      <c r="AL98" s="323"/>
      <c r="AT98" s="258" t="s">
        <v>306</v>
      </c>
      <c r="AW98" s="258"/>
      <c r="BQ98" s="254"/>
      <c r="BZ98" s="254" t="s">
        <v>307</v>
      </c>
      <c r="CE98" s="314" t="s">
        <v>308</v>
      </c>
    </row>
    <row r="99" spans="36:68" ht="12.75">
      <c r="AJ99" s="324" t="s">
        <v>309</v>
      </c>
      <c r="AK99" s="4"/>
      <c r="AL99" s="4"/>
      <c r="BH99" s="254"/>
      <c r="BP99" s="301" t="s">
        <v>310</v>
      </c>
    </row>
    <row r="100" spans="35:80" ht="12.75">
      <c r="AI100" s="4"/>
      <c r="AJ100" s="4"/>
      <c r="AK100" s="4"/>
      <c r="AL100" s="4"/>
      <c r="BJ100" s="257"/>
      <c r="BQ100" s="255" t="s">
        <v>311</v>
      </c>
      <c r="CB100" s="254" t="s">
        <v>312</v>
      </c>
    </row>
    <row r="101" spans="34:64" ht="12.75">
      <c r="AH101" s="324" t="s">
        <v>313</v>
      </c>
      <c r="AJ101" s="324"/>
      <c r="AK101" s="325" t="s">
        <v>314</v>
      </c>
      <c r="AL101" s="4"/>
      <c r="AO101" s="258" t="s">
        <v>315</v>
      </c>
      <c r="BL101" t="s">
        <v>246</v>
      </c>
    </row>
    <row r="102" spans="36:60" ht="12.75">
      <c r="AJ102" s="4"/>
      <c r="AK102" s="4"/>
      <c r="AL102" s="4"/>
      <c r="AT102" s="301" t="s">
        <v>316</v>
      </c>
      <c r="BH102">
        <v>149</v>
      </c>
    </row>
    <row r="103" spans="35:67" ht="12.75">
      <c r="AI103" s="326"/>
      <c r="AJ103" s="4"/>
      <c r="AK103" s="4"/>
      <c r="AL103" s="325" t="s">
        <v>317</v>
      </c>
      <c r="BK103" s="254"/>
      <c r="BO103" s="254" t="s">
        <v>318</v>
      </c>
    </row>
    <row r="104" spans="35:78" ht="12.75">
      <c r="AI104" s="4"/>
      <c r="AJ104" s="4"/>
      <c r="AK104" s="324" t="s">
        <v>319</v>
      </c>
      <c r="AL104" s="4"/>
      <c r="BR104" s="254" t="s">
        <v>320</v>
      </c>
      <c r="BZ104" s="254" t="s">
        <v>321</v>
      </c>
    </row>
    <row r="105" spans="35:79" ht="12.75">
      <c r="AI105" s="324"/>
      <c r="AJ105" s="4"/>
      <c r="AK105" s="4"/>
      <c r="AL105" s="4"/>
      <c r="AR105" s="258" t="s">
        <v>322</v>
      </c>
      <c r="AT105" s="258" t="s">
        <v>323</v>
      </c>
      <c r="AV105" s="258" t="s">
        <v>324</v>
      </c>
      <c r="CA105" s="257" t="s">
        <v>325</v>
      </c>
    </row>
    <row r="106" spans="35:76" ht="12.75">
      <c r="AI106" s="4"/>
      <c r="AJ106" s="4"/>
      <c r="AK106" s="4"/>
      <c r="AL106" s="4"/>
      <c r="AS106" s="255" t="s">
        <v>326</v>
      </c>
      <c r="AU106" s="257" t="s">
        <v>327</v>
      </c>
      <c r="AV106" s="302" t="s">
        <v>328</v>
      </c>
      <c r="AX106" s="254" t="s">
        <v>329</v>
      </c>
      <c r="AZ106" s="254" t="s">
        <v>330</v>
      </c>
      <c r="BH106" s="258" t="s">
        <v>331</v>
      </c>
      <c r="BX106" s="255" t="s">
        <v>332</v>
      </c>
    </row>
    <row r="107" spans="35:64" ht="12.75">
      <c r="AI107" s="4"/>
      <c r="AJ107" s="324" t="s">
        <v>333</v>
      </c>
      <c r="AK107" s="326"/>
      <c r="AL107" s="4"/>
      <c r="AY107" s="302" t="s">
        <v>232</v>
      </c>
      <c r="BC107" s="254" t="s">
        <v>336</v>
      </c>
      <c r="BL107" s="254" t="s">
        <v>337</v>
      </c>
    </row>
    <row r="108" spans="3:80" ht="12.75">
      <c r="C108" s="254" t="s">
        <v>338</v>
      </c>
      <c r="AR108" s="254" t="s">
        <v>542</v>
      </c>
      <c r="AT108" s="311" t="s">
        <v>339</v>
      </c>
      <c r="BF108" s="258"/>
      <c r="BH108" s="254" t="s">
        <v>340</v>
      </c>
      <c r="BJ108" s="302" t="s">
        <v>341</v>
      </c>
      <c r="BL108" s="257" t="s">
        <v>342</v>
      </c>
      <c r="BO108" s="302" t="s">
        <v>343</v>
      </c>
      <c r="BV108" s="254" t="s">
        <v>344</v>
      </c>
      <c r="BZ108" s="254" t="s">
        <v>345</v>
      </c>
      <c r="CB108" s="254" t="s">
        <v>543</v>
      </c>
    </row>
    <row r="109" spans="36:75" ht="12.75" customHeight="1">
      <c r="AJ109" s="254" t="s">
        <v>346</v>
      </c>
      <c r="AW109" s="610" t="s">
        <v>347</v>
      </c>
      <c r="AX109" s="589"/>
      <c r="AZ109" s="254" t="s">
        <v>348</v>
      </c>
      <c r="BG109" s="302" t="s">
        <v>349</v>
      </c>
      <c r="BN109" s="254" t="s">
        <v>350</v>
      </c>
      <c r="BP109" s="254" t="s">
        <v>351</v>
      </c>
      <c r="BS109" s="302" t="s">
        <v>352</v>
      </c>
      <c r="BT109" s="254"/>
      <c r="BW109" s="254" t="s">
        <v>353</v>
      </c>
    </row>
    <row r="110" spans="3:66" ht="12.75">
      <c r="C110" s="254" t="s">
        <v>354</v>
      </c>
      <c r="K110" s="256" t="s">
        <v>355</v>
      </c>
      <c r="BF110" s="254" t="s">
        <v>356</v>
      </c>
      <c r="BH110" s="254" t="s">
        <v>357</v>
      </c>
      <c r="BK110" s="254"/>
      <c r="BN110" s="302" t="s">
        <v>358</v>
      </c>
    </row>
    <row r="111" spans="1:80" ht="12.75">
      <c r="A111" s="302" t="s">
        <v>359</v>
      </c>
      <c r="BG111" s="302" t="s">
        <v>360</v>
      </c>
      <c r="BK111" s="254" t="s">
        <v>361</v>
      </c>
      <c r="BU111" s="254" t="s">
        <v>362</v>
      </c>
      <c r="CB111" s="254" t="s">
        <v>363</v>
      </c>
    </row>
    <row r="112" spans="3:72" ht="12.75">
      <c r="C112" s="254" t="s">
        <v>364</v>
      </c>
      <c r="AW112" s="254" t="s">
        <v>365</v>
      </c>
      <c r="BK112" s="254" t="s">
        <v>366</v>
      </c>
      <c r="BN112" s="254" t="s">
        <v>367</v>
      </c>
      <c r="BQ112" s="254" t="s">
        <v>368</v>
      </c>
      <c r="BS112" s="254"/>
      <c r="BT112" s="255" t="s">
        <v>369</v>
      </c>
    </row>
    <row r="113" spans="12:78" ht="12.75">
      <c r="L113" s="254" t="s">
        <v>370</v>
      </c>
      <c r="BE113" s="254" t="s">
        <v>371</v>
      </c>
      <c r="BH113" s="254"/>
      <c r="BT113" s="255"/>
      <c r="BY113" s="254" t="s">
        <v>544</v>
      </c>
      <c r="BZ113" s="254" t="s">
        <v>545</v>
      </c>
    </row>
    <row r="114" spans="12:80" ht="12.75">
      <c r="L114" s="254" t="s">
        <v>372</v>
      </c>
      <c r="BG114" s="302" t="s">
        <v>373</v>
      </c>
      <c r="BM114" s="254"/>
      <c r="BR114" s="320"/>
      <c r="CB114" s="254" t="s">
        <v>374</v>
      </c>
    </row>
    <row r="115" spans="9:64" ht="12.75">
      <c r="I115" s="254" t="s">
        <v>375</v>
      </c>
      <c r="J115" s="302" t="s">
        <v>376</v>
      </c>
      <c r="L115" s="254"/>
      <c r="BJ115" s="302" t="s">
        <v>377</v>
      </c>
      <c r="BL115" s="302" t="s">
        <v>378</v>
      </c>
    </row>
    <row r="116" spans="47:72" ht="12.75">
      <c r="AU116" s="254" t="s">
        <v>379</v>
      </c>
      <c r="BE116" s="254" t="s">
        <v>380</v>
      </c>
      <c r="BH116" s="254" t="s">
        <v>381</v>
      </c>
      <c r="BS116" s="254" t="s">
        <v>382</v>
      </c>
      <c r="BT116" s="256" t="s">
        <v>383</v>
      </c>
    </row>
    <row r="117" spans="13:80" ht="12.75">
      <c r="M117" s="258" t="s">
        <v>384</v>
      </c>
      <c r="AC117" s="254"/>
      <c r="BF117" s="254" t="s">
        <v>385</v>
      </c>
      <c r="BG117" s="302" t="s">
        <v>386</v>
      </c>
      <c r="BI117" s="254" t="s">
        <v>387</v>
      </c>
      <c r="BK117" s="254" t="s">
        <v>388</v>
      </c>
      <c r="CB117" s="254" t="s">
        <v>389</v>
      </c>
    </row>
    <row r="118" spans="10:73" ht="12.75">
      <c r="J118" s="258" t="s">
        <v>390</v>
      </c>
      <c r="BU118" s="254" t="s">
        <v>391</v>
      </c>
    </row>
    <row r="119" spans="33:63" ht="12.75">
      <c r="AG119" s="254" t="s">
        <v>392</v>
      </c>
      <c r="AI119" s="302" t="s">
        <v>393</v>
      </c>
      <c r="BH119" s="254" t="s">
        <v>394</v>
      </c>
      <c r="BK119" s="254" t="s">
        <v>395</v>
      </c>
    </row>
    <row r="120" spans="1:78" ht="12.75">
      <c r="A120" s="254" t="s">
        <v>396</v>
      </c>
      <c r="J120" s="258" t="s">
        <v>397</v>
      </c>
      <c r="AJ120" s="254"/>
      <c r="BG120" s="302" t="s">
        <v>398</v>
      </c>
      <c r="BU120" s="257" t="s">
        <v>399</v>
      </c>
      <c r="BZ120" s="302" t="s">
        <v>400</v>
      </c>
    </row>
    <row r="121" spans="36:80" ht="12.75">
      <c r="AJ121" s="254"/>
      <c r="AK121" s="254" t="s">
        <v>401</v>
      </c>
      <c r="BI121" s="254" t="s">
        <v>402</v>
      </c>
      <c r="BY121" s="254"/>
      <c r="CB121" s="254" t="s">
        <v>403</v>
      </c>
    </row>
    <row r="122" spans="10:70" ht="12.75">
      <c r="J122" s="302" t="s">
        <v>404</v>
      </c>
      <c r="AG122" s="254" t="s">
        <v>405</v>
      </c>
      <c r="AW122" s="258" t="s">
        <v>406</v>
      </c>
      <c r="BH122" s="254" t="s">
        <v>407</v>
      </c>
      <c r="BR122" s="254" t="s">
        <v>408</v>
      </c>
    </row>
    <row r="123" spans="6:62" ht="12.75">
      <c r="F123" s="112"/>
      <c r="N123" s="254" t="s">
        <v>409</v>
      </c>
      <c r="AK123" s="254"/>
      <c r="BE123" s="254" t="s">
        <v>410</v>
      </c>
      <c r="BJ123" s="257" t="s">
        <v>411</v>
      </c>
    </row>
    <row r="124" spans="10:72" ht="12.75">
      <c r="J124" s="254" t="s">
        <v>412</v>
      </c>
      <c r="AE124" s="254" t="s">
        <v>413</v>
      </c>
      <c r="AH124" s="254" t="s">
        <v>414</v>
      </c>
      <c r="AK124" s="301" t="s">
        <v>415</v>
      </c>
      <c r="BT124" s="254" t="s">
        <v>416</v>
      </c>
    </row>
    <row r="125" spans="9:50" ht="12.75">
      <c r="I125" s="302"/>
      <c r="J125" s="256" t="s">
        <v>417</v>
      </c>
      <c r="K125" s="302" t="s">
        <v>418</v>
      </c>
      <c r="AX125" s="258" t="s">
        <v>419</v>
      </c>
    </row>
    <row r="126" spans="1:58" ht="12.75">
      <c r="A126" s="302" t="s">
        <v>420</v>
      </c>
      <c r="I126" s="257" t="s">
        <v>421</v>
      </c>
      <c r="J126" s="302"/>
      <c r="AU126" s="257" t="s">
        <v>422</v>
      </c>
      <c r="AY126" s="255" t="s">
        <v>423</v>
      </c>
      <c r="BF126" s="254" t="s">
        <v>424</v>
      </c>
    </row>
    <row r="127" spans="34:63" ht="12.75">
      <c r="AH127" s="255"/>
      <c r="AR127" s="254" t="s">
        <v>425</v>
      </c>
      <c r="BG127" s="255" t="s">
        <v>426</v>
      </c>
      <c r="BK127" s="254" t="s">
        <v>427</v>
      </c>
    </row>
    <row r="128" spans="3:43" ht="12.75">
      <c r="C128" s="254" t="s">
        <v>428</v>
      </c>
      <c r="H128" s="258" t="s">
        <v>429</v>
      </c>
      <c r="J128" s="254" t="s">
        <v>430</v>
      </c>
      <c r="AG128" s="254" t="s">
        <v>431</v>
      </c>
      <c r="AI128" s="254"/>
      <c r="AL128" s="254" t="s">
        <v>432</v>
      </c>
      <c r="AQ128" s="254" t="s">
        <v>540</v>
      </c>
    </row>
    <row r="129" spans="32:44" ht="12.75">
      <c r="AF129" s="254"/>
      <c r="AH129" s="254"/>
      <c r="AR129" s="301" t="s">
        <v>433</v>
      </c>
    </row>
    <row r="130" spans="11:62" ht="12.75">
      <c r="K130" s="317" t="s">
        <v>434</v>
      </c>
      <c r="R130" s="258" t="s">
        <v>435</v>
      </c>
      <c r="AP130" s="254" t="s">
        <v>541</v>
      </c>
      <c r="AR130" s="254" t="s">
        <v>436</v>
      </c>
      <c r="AZ130" s="258" t="s">
        <v>437</v>
      </c>
      <c r="BJ130" s="254" t="s">
        <v>438</v>
      </c>
    </row>
    <row r="131" spans="1:50" ht="12.75">
      <c r="A131" s="258" t="s">
        <v>439</v>
      </c>
      <c r="C131" s="254" t="s">
        <v>375</v>
      </c>
      <c r="L131" s="257"/>
      <c r="Z131" s="258" t="s">
        <v>440</v>
      </c>
      <c r="AX131" s="314" t="s">
        <v>441</v>
      </c>
    </row>
    <row r="132" spans="25:37" ht="12.75">
      <c r="Y132" s="302" t="s">
        <v>442</v>
      </c>
      <c r="Z132" s="254" t="s">
        <v>443</v>
      </c>
      <c r="AB132" s="258" t="s">
        <v>444</v>
      </c>
      <c r="AK132" s="254"/>
    </row>
    <row r="133" spans="10:55" ht="12.75">
      <c r="J133" s="254" t="s">
        <v>445</v>
      </c>
      <c r="AA133" s="302" t="s">
        <v>446</v>
      </c>
      <c r="AC133" s="255" t="s">
        <v>447</v>
      </c>
      <c r="AF133" s="258" t="s">
        <v>448</v>
      </c>
      <c r="AY133" s="255" t="s">
        <v>449</v>
      </c>
      <c r="AZ133" s="258" t="s">
        <v>450</v>
      </c>
      <c r="BA133" s="317"/>
      <c r="BB133" s="257" t="s">
        <v>451</v>
      </c>
      <c r="BC133" s="302" t="s">
        <v>452</v>
      </c>
    </row>
    <row r="134" spans="37:56" ht="12.75">
      <c r="AK134" s="257" t="s">
        <v>453</v>
      </c>
      <c r="AV134" s="258" t="s">
        <v>454</v>
      </c>
      <c r="AW134" s="302" t="s">
        <v>455</v>
      </c>
      <c r="BD134" s="258" t="s">
        <v>456</v>
      </c>
    </row>
    <row r="135" spans="6:60" ht="12.75">
      <c r="F135" s="255" t="s">
        <v>457</v>
      </c>
      <c r="I135" s="255" t="s">
        <v>458</v>
      </c>
      <c r="J135" s="302"/>
      <c r="K135" s="257"/>
      <c r="Z135" s="258" t="s">
        <v>459</v>
      </c>
      <c r="AS135" s="258" t="s">
        <v>460</v>
      </c>
      <c r="AX135" s="258" t="s">
        <v>461</v>
      </c>
      <c r="AZ135" s="258" t="s">
        <v>462</v>
      </c>
      <c r="BB135" s="258" t="s">
        <v>463</v>
      </c>
      <c r="BD135" s="258"/>
      <c r="BH135" s="254" t="s">
        <v>464</v>
      </c>
    </row>
    <row r="136" spans="4:51" ht="12.75">
      <c r="D136" s="254" t="s">
        <v>465</v>
      </c>
      <c r="H136" s="254" t="s">
        <v>466</v>
      </c>
      <c r="J136" s="256" t="s">
        <v>467</v>
      </c>
      <c r="K136" s="302" t="s">
        <v>468</v>
      </c>
      <c r="AW136" s="258" t="s">
        <v>469</v>
      </c>
      <c r="AY136" s="257" t="s">
        <v>470</v>
      </c>
    </row>
    <row r="137" spans="1:52" ht="12.75">
      <c r="A137" s="302" t="s">
        <v>471</v>
      </c>
      <c r="L137" s="254" t="s">
        <v>472</v>
      </c>
      <c r="AZ137" s="316" t="s">
        <v>473</v>
      </c>
    </row>
    <row r="138" spans="1:53" ht="12.75" customHeight="1">
      <c r="A138" s="256" t="s">
        <v>474</v>
      </c>
      <c r="E138" s="256" t="s">
        <v>475</v>
      </c>
      <c r="H138" s="258" t="s">
        <v>476</v>
      </c>
      <c r="Z138" s="258"/>
      <c r="AD138" s="254" t="s">
        <v>477</v>
      </c>
      <c r="AY138" s="258"/>
      <c r="BA138" s="258" t="s">
        <v>478</v>
      </c>
    </row>
    <row r="139" spans="11:50" ht="12.75">
      <c r="K139" s="254"/>
      <c r="AX139" s="254" t="s">
        <v>479</v>
      </c>
    </row>
    <row r="140" ht="12.75">
      <c r="AE140" s="327"/>
    </row>
    <row r="141" ht="12.75">
      <c r="M141" s="254" t="s">
        <v>480</v>
      </c>
    </row>
    <row r="142" spans="27:59" ht="12.75">
      <c r="AA142" s="4"/>
      <c r="BG142" s="302" t="s">
        <v>481</v>
      </c>
    </row>
    <row r="143" ht="12.75">
      <c r="BH143" s="254" t="s">
        <v>482</v>
      </c>
    </row>
    <row r="144" ht="12.75">
      <c r="X144" s="258" t="s">
        <v>483</v>
      </c>
    </row>
    <row r="145" spans="25:58" ht="12.75">
      <c r="Y145" s="257"/>
      <c r="AG145" s="4"/>
      <c r="AW145" s="255" t="s">
        <v>484</v>
      </c>
      <c r="BF145" s="254" t="s">
        <v>485</v>
      </c>
    </row>
    <row r="146" spans="10:64" ht="12.75">
      <c r="J146" s="258" t="s">
        <v>486</v>
      </c>
      <c r="AO146" s="254" t="s">
        <v>487</v>
      </c>
      <c r="AT146" s="254" t="s">
        <v>488</v>
      </c>
      <c r="BB146" s="258" t="s">
        <v>489</v>
      </c>
      <c r="BL146" s="254" t="s">
        <v>490</v>
      </c>
    </row>
    <row r="147" spans="42:67" ht="12.75">
      <c r="AP147" s="254" t="s">
        <v>491</v>
      </c>
      <c r="AR147" s="257" t="s">
        <v>492</v>
      </c>
      <c r="BI147" s="254" t="s">
        <v>493</v>
      </c>
      <c r="BO147" s="254" t="s">
        <v>494</v>
      </c>
    </row>
    <row r="148" spans="41:43" ht="12.75">
      <c r="AO148" s="257" t="s">
        <v>495</v>
      </c>
      <c r="AP148" s="257" t="s">
        <v>496</v>
      </c>
      <c r="AQ148" s="254"/>
    </row>
    <row r="149" spans="23:48" ht="12.75">
      <c r="W149" s="258" t="s">
        <v>497</v>
      </c>
      <c r="AN149" s="254" t="s">
        <v>498</v>
      </c>
      <c r="AV149" s="258" t="s">
        <v>499</v>
      </c>
    </row>
    <row r="150" ht="12.75">
      <c r="AQ150" s="254" t="s">
        <v>500</v>
      </c>
    </row>
    <row r="151" spans="17:48" ht="12.75">
      <c r="Q151" s="258" t="s">
        <v>501</v>
      </c>
      <c r="AP151" s="254"/>
      <c r="AV151" s="255" t="s">
        <v>502</v>
      </c>
    </row>
    <row r="152" spans="19:41" ht="12.75">
      <c r="S152" s="255" t="s">
        <v>503</v>
      </c>
      <c r="AO152" s="257" t="s">
        <v>504</v>
      </c>
    </row>
    <row r="153" spans="23:41" ht="12.75">
      <c r="W153" s="257" t="s">
        <v>505</v>
      </c>
      <c r="AO153" s="254" t="s">
        <v>506</v>
      </c>
    </row>
    <row r="154" spans="10:46" ht="12.75">
      <c r="J154" s="509"/>
      <c r="K154" s="509"/>
      <c r="L154" s="509"/>
      <c r="M154" s="256" t="s">
        <v>507</v>
      </c>
      <c r="N154" s="255" t="s">
        <v>508</v>
      </c>
      <c r="P154" s="314" t="s">
        <v>509</v>
      </c>
      <c r="T154" s="258"/>
      <c r="U154" s="258" t="s">
        <v>510</v>
      </c>
      <c r="AT154" s="258" t="s">
        <v>511</v>
      </c>
    </row>
    <row r="155" spans="10:49" ht="12.75">
      <c r="J155" s="510" t="s">
        <v>512</v>
      </c>
      <c r="K155" s="509"/>
      <c r="L155" s="509"/>
      <c r="T155" s="254" t="s">
        <v>513</v>
      </c>
      <c r="AW155" s="258" t="s">
        <v>514</v>
      </c>
    </row>
    <row r="156" spans="10:40" ht="12.75">
      <c r="J156" s="509"/>
      <c r="K156" s="509"/>
      <c r="L156" s="509"/>
      <c r="R156" s="258" t="s">
        <v>515</v>
      </c>
      <c r="AL156" s="254" t="s">
        <v>516</v>
      </c>
      <c r="AN156" s="302" t="s">
        <v>517</v>
      </c>
    </row>
    <row r="157" spans="10:20" ht="12.75">
      <c r="J157" s="509"/>
      <c r="K157" s="511" t="s">
        <v>518</v>
      </c>
      <c r="L157" s="512" t="s">
        <v>519</v>
      </c>
      <c r="M157" s="258" t="s">
        <v>520</v>
      </c>
      <c r="Q157" s="255" t="s">
        <v>521</v>
      </c>
      <c r="T157" s="258" t="s">
        <v>522</v>
      </c>
    </row>
    <row r="158" spans="10:38" ht="12.75">
      <c r="J158" s="513" t="s">
        <v>174</v>
      </c>
      <c r="K158" s="509"/>
      <c r="L158" s="509"/>
      <c r="P158" s="314" t="s">
        <v>523</v>
      </c>
      <c r="AL158" s="254" t="s">
        <v>524</v>
      </c>
    </row>
    <row r="159" spans="10:41" ht="12.75">
      <c r="J159" s="513" t="s">
        <v>175</v>
      </c>
      <c r="K159" s="509"/>
      <c r="L159" s="509"/>
      <c r="M159" s="314" t="s">
        <v>525</v>
      </c>
      <c r="AO159" s="254" t="s">
        <v>526</v>
      </c>
    </row>
    <row r="160" spans="10:12" ht="12.75">
      <c r="J160" s="509"/>
      <c r="K160" s="509"/>
      <c r="L160" s="509"/>
    </row>
    <row r="161" spans="10:12" ht="12.75">
      <c r="J161" s="513" t="s">
        <v>176</v>
      </c>
      <c r="K161" s="509"/>
      <c r="L161" s="509"/>
    </row>
    <row r="162" spans="10:12" ht="12.75">
      <c r="J162" s="509"/>
      <c r="K162" s="509"/>
      <c r="L162" s="509"/>
    </row>
    <row r="163" ht="12.75">
      <c r="AO163" s="257" t="s">
        <v>527</v>
      </c>
    </row>
    <row r="164" ht="12.75" customHeight="1">
      <c r="CF164" s="328"/>
    </row>
    <row r="165" ht="12.75" customHeight="1">
      <c r="CF165" s="328"/>
    </row>
    <row r="166" spans="38:84" ht="12.75" customHeight="1">
      <c r="AL166" s="254" t="s">
        <v>528</v>
      </c>
      <c r="CF166" s="328"/>
    </row>
    <row r="167" ht="12.75" customHeight="1">
      <c r="CF167" s="328"/>
    </row>
    <row r="168" ht="27">
      <c r="CF168" s="328"/>
    </row>
    <row r="183" ht="12.75">
      <c r="V183" s="263"/>
    </row>
  </sheetData>
  <sheetProtection/>
  <mergeCells count="4">
    <mergeCell ref="AX23:AY23"/>
    <mergeCell ref="BA23:BB23"/>
    <mergeCell ref="AZ25:BA25"/>
    <mergeCell ref="AW109:AX109"/>
  </mergeCells>
  <printOptions/>
  <pageMargins left="0" right="0" top="0" bottom="0" header="0" footer="0"/>
  <pageSetup fitToHeight="2" fitToWidth="2" horizontalDpi="600" verticalDpi="600" orientation="landscape" paperSize="9" scale="34" r:id="rId2"/>
  <rowBreaks count="1" manualBreakCount="1">
    <brk id="125" max="9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" sqref="A2:J2"/>
    </sheetView>
  </sheetViews>
  <sheetFormatPr defaultColWidth="9.140625" defaultRowHeight="12.75"/>
  <sheetData>
    <row r="1" spans="1:9" ht="30" customHeight="1">
      <c r="A1" s="582" t="s">
        <v>179</v>
      </c>
      <c r="B1" s="582"/>
      <c r="C1" s="582"/>
      <c r="D1" s="582"/>
      <c r="E1" s="582"/>
      <c r="F1" s="582"/>
      <c r="G1" s="582"/>
      <c r="H1" s="582"/>
      <c r="I1" s="582"/>
    </row>
    <row r="2" spans="1:9" ht="15.75">
      <c r="A2" s="582" t="s">
        <v>177</v>
      </c>
      <c r="B2" s="582"/>
      <c r="C2" s="582"/>
      <c r="D2" s="582"/>
      <c r="E2" s="582"/>
      <c r="F2" s="582"/>
      <c r="G2" s="582"/>
      <c r="H2" s="582"/>
      <c r="I2" s="582"/>
    </row>
    <row r="3" spans="1:9" ht="15.75">
      <c r="A3" s="582" t="s">
        <v>178</v>
      </c>
      <c r="B3" s="582"/>
      <c r="C3" s="582"/>
      <c r="D3" s="582"/>
      <c r="E3" s="582"/>
      <c r="F3" s="582"/>
      <c r="G3" s="582"/>
      <c r="H3" s="582"/>
      <c r="I3" s="582"/>
    </row>
    <row r="9" spans="3:5" ht="12.75">
      <c r="C9" s="509"/>
      <c r="D9" s="509"/>
      <c r="E9" s="509"/>
    </row>
    <row r="10" spans="3:5" ht="12.75">
      <c r="C10" s="510" t="s">
        <v>512</v>
      </c>
      <c r="D10" s="509"/>
      <c r="E10" s="509"/>
    </row>
    <row r="11" spans="3:5" ht="12.75">
      <c r="C11" s="509"/>
      <c r="D11" s="509"/>
      <c r="E11" s="509"/>
    </row>
    <row r="12" spans="3:5" ht="12.75">
      <c r="C12" s="509"/>
      <c r="D12" s="511" t="s">
        <v>518</v>
      </c>
      <c r="E12" s="512" t="s">
        <v>519</v>
      </c>
    </row>
    <row r="13" spans="3:5" ht="12.75">
      <c r="C13" s="513" t="s">
        <v>174</v>
      </c>
      <c r="D13" s="509"/>
      <c r="E13" s="509"/>
    </row>
    <row r="14" spans="3:5" ht="12.75">
      <c r="C14" s="513" t="s">
        <v>175</v>
      </c>
      <c r="D14" s="509"/>
      <c r="E14" s="509"/>
    </row>
    <row r="15" spans="3:5" ht="12.75">
      <c r="C15" s="509"/>
      <c r="D15" s="509"/>
      <c r="E15" s="509"/>
    </row>
    <row r="16" spans="3:5" ht="12.75">
      <c r="C16" s="513" t="s">
        <v>176</v>
      </c>
      <c r="D16" s="509"/>
      <c r="E16" s="509"/>
    </row>
    <row r="17" spans="3:5" ht="12.75">
      <c r="C17" s="509"/>
      <c r="D17" s="509"/>
      <c r="E17" s="509"/>
    </row>
    <row r="22" spans="2:18" ht="12.75">
      <c r="B22" s="61"/>
      <c r="C22" s="101" t="s">
        <v>1147</v>
      </c>
      <c r="D22" s="101"/>
      <c r="E22" s="101"/>
      <c r="F22" s="75"/>
      <c r="G22" s="75"/>
      <c r="H22" s="75" t="s">
        <v>1148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Шекера Леонтий Николаевич</cp:lastModifiedBy>
  <cp:lastPrinted>2021-10-19T01:47:29Z</cp:lastPrinted>
  <dcterms:created xsi:type="dcterms:W3CDTF">1996-10-08T23:32:33Z</dcterms:created>
  <dcterms:modified xsi:type="dcterms:W3CDTF">2023-10-12T01:23:24Z</dcterms:modified>
  <cp:category/>
  <cp:version/>
  <cp:contentType/>
  <cp:contentStatus/>
</cp:coreProperties>
</file>